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7155" windowWidth="12195" windowHeight="8160"/>
  </bookViews>
  <sheets>
    <sheet name="Hotel" sheetId="6" r:id="rId1"/>
    <sheet name="OBJEK" sheetId="7" r:id="rId2"/>
    <sheet name="Rumah Makan" sheetId="8" r:id="rId3"/>
    <sheet name="Rekap" sheetId="14" r:id="rId4"/>
    <sheet name="Sheet2" sheetId="18" r:id="rId5"/>
  </sheets>
  <definedNames>
    <definedName name="_xlnm.Print_Area" localSheetId="0">Hotel!$A$2:$AG$100</definedName>
  </definedNames>
  <calcPr calcId="152511"/>
</workbook>
</file>

<file path=xl/calcChain.xml><?xml version="1.0" encoding="utf-8"?>
<calcChain xmlns="http://schemas.openxmlformats.org/spreadsheetml/2006/main">
  <c r="AB10" i="7" l="1"/>
  <c r="AB9" i="6"/>
  <c r="AB12" i="7"/>
  <c r="H38" i="18"/>
  <c r="I38" i="18"/>
  <c r="AB24" i="6"/>
  <c r="AB25" i="6"/>
  <c r="AB26" i="6"/>
  <c r="AB27" i="6"/>
  <c r="AB28" i="6"/>
  <c r="AB29" i="6"/>
  <c r="AB30" i="6"/>
  <c r="AB31" i="6"/>
  <c r="AB32" i="6"/>
  <c r="AB33" i="6"/>
  <c r="AB34" i="6"/>
  <c r="AB35" i="6"/>
  <c r="AB36" i="6"/>
  <c r="AB37" i="6"/>
  <c r="AB51" i="6"/>
  <c r="D64" i="6"/>
  <c r="AB62" i="6"/>
  <c r="AC62" i="6"/>
  <c r="P69" i="8" l="1"/>
  <c r="P70" i="8"/>
  <c r="P67" i="8"/>
  <c r="P68" i="8"/>
  <c r="O72" i="8"/>
  <c r="D72" i="8"/>
  <c r="AC53" i="6" l="1"/>
  <c r="AC54" i="6"/>
  <c r="AC73" i="7" l="1"/>
  <c r="AB73" i="7"/>
  <c r="AB74" i="7"/>
  <c r="AC61" i="6" l="1"/>
  <c r="P66" i="8" l="1"/>
  <c r="P7" i="8"/>
  <c r="O75" i="7"/>
  <c r="N75" i="7"/>
  <c r="P65" i="8"/>
  <c r="H72" i="8" l="1"/>
  <c r="AB69" i="7"/>
  <c r="AC61" i="7"/>
  <c r="AC62" i="7"/>
  <c r="AC63" i="7"/>
  <c r="AC64" i="7"/>
  <c r="AC65" i="7"/>
  <c r="AC66" i="7"/>
  <c r="AC67" i="7"/>
  <c r="AC68" i="7"/>
  <c r="AC69" i="7"/>
  <c r="AC70" i="7"/>
  <c r="AC71" i="7"/>
  <c r="AC72" i="7"/>
  <c r="AB70" i="7"/>
  <c r="AB71" i="7"/>
  <c r="P62" i="8" l="1"/>
  <c r="P63" i="8"/>
  <c r="P64" i="8"/>
  <c r="G72" i="8"/>
  <c r="AB53" i="6"/>
  <c r="AB61" i="7"/>
  <c r="AB62" i="7"/>
  <c r="AB63" i="7"/>
  <c r="AB64" i="7"/>
  <c r="AB65" i="7"/>
  <c r="AB66" i="7"/>
  <c r="AB67" i="7"/>
  <c r="AB68" i="7"/>
  <c r="AB72" i="7"/>
  <c r="AB60" i="7"/>
  <c r="P61" i="8" l="1"/>
  <c r="P60" i="8"/>
  <c r="AB61" i="6"/>
  <c r="D75" i="7" l="1"/>
  <c r="AB22" i="7"/>
  <c r="AB57" i="7"/>
  <c r="AB59" i="7"/>
  <c r="P59" i="8"/>
  <c r="AC60" i="7"/>
  <c r="AC58" i="7"/>
  <c r="AB58" i="7"/>
  <c r="AC59" i="7"/>
  <c r="P55" i="8"/>
  <c r="P56" i="8"/>
  <c r="P57" i="8"/>
  <c r="P58" i="8"/>
  <c r="AC11" i="7"/>
  <c r="O64" i="6"/>
  <c r="M64" i="6"/>
  <c r="P54" i="8"/>
  <c r="I64" i="6"/>
  <c r="G64" i="6"/>
  <c r="E64" i="6"/>
  <c r="AC57" i="7"/>
  <c r="P53" i="8"/>
  <c r="P52" i="8"/>
  <c r="AC22" i="7"/>
  <c r="P51" i="8"/>
  <c r="P50" i="8"/>
  <c r="P49" i="8"/>
  <c r="AC56" i="7" l="1"/>
  <c r="AB56" i="7"/>
  <c r="AC55" i="7"/>
  <c r="AB55" i="7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48" i="8"/>
  <c r="AC10" i="6"/>
  <c r="AC11" i="6"/>
  <c r="AC12" i="6"/>
  <c r="AC13" i="6"/>
  <c r="AC14" i="6"/>
  <c r="AC15" i="6"/>
  <c r="AC16" i="6"/>
  <c r="AC17" i="6"/>
  <c r="AC18" i="6"/>
  <c r="AC19" i="6"/>
  <c r="AC20" i="6"/>
  <c r="AC21" i="6"/>
  <c r="AC22" i="6"/>
  <c r="AC23" i="6"/>
  <c r="AC24" i="6"/>
  <c r="AC25" i="6"/>
  <c r="AC26" i="6"/>
  <c r="AC27" i="6"/>
  <c r="AC28" i="6"/>
  <c r="AC29" i="6"/>
  <c r="AC30" i="6"/>
  <c r="AC31" i="6"/>
  <c r="AC32" i="6"/>
  <c r="AC33" i="6"/>
  <c r="AC34" i="6"/>
  <c r="AC35" i="6"/>
  <c r="AC36" i="6"/>
  <c r="AC37" i="6"/>
  <c r="AC38" i="6"/>
  <c r="AC39" i="6"/>
  <c r="AC40" i="6"/>
  <c r="AC41" i="6"/>
  <c r="AC42" i="6"/>
  <c r="AC43" i="6"/>
  <c r="AC44" i="6"/>
  <c r="AC45" i="6"/>
  <c r="AC46" i="6"/>
  <c r="AC47" i="6"/>
  <c r="AC48" i="6"/>
  <c r="AC49" i="6"/>
  <c r="AC50" i="6"/>
  <c r="AC51" i="6"/>
  <c r="AC52" i="6"/>
  <c r="AC55" i="6"/>
  <c r="AC56" i="6"/>
  <c r="AC57" i="6"/>
  <c r="AC58" i="6"/>
  <c r="AC59" i="6"/>
  <c r="AC60" i="6"/>
  <c r="AC9" i="6"/>
  <c r="AC64" i="6" s="1"/>
  <c r="AB10" i="6"/>
  <c r="AB11" i="6"/>
  <c r="AB12" i="6"/>
  <c r="AB13" i="6"/>
  <c r="AB14" i="6"/>
  <c r="AB15" i="6"/>
  <c r="AB16" i="6"/>
  <c r="AB17" i="6"/>
  <c r="AB18" i="6"/>
  <c r="AB19" i="6"/>
  <c r="AB20" i="6"/>
  <c r="AB21" i="6"/>
  <c r="AB22" i="6"/>
  <c r="AB23" i="6"/>
  <c r="AB38" i="6"/>
  <c r="AB39" i="6"/>
  <c r="AB40" i="6"/>
  <c r="AB41" i="6"/>
  <c r="AB42" i="6"/>
  <c r="AB43" i="6"/>
  <c r="AB44" i="6"/>
  <c r="AB45" i="6"/>
  <c r="AB46" i="6"/>
  <c r="AB47" i="6"/>
  <c r="AB48" i="6"/>
  <c r="AB49" i="6"/>
  <c r="AB50" i="6"/>
  <c r="AB52" i="6"/>
  <c r="AB54" i="6"/>
  <c r="AB55" i="6"/>
  <c r="AB56" i="6"/>
  <c r="AB57" i="6"/>
  <c r="AB58" i="6"/>
  <c r="AB59" i="6"/>
  <c r="AB60" i="6"/>
  <c r="AC9" i="7"/>
  <c r="AC10" i="7"/>
  <c r="AC12" i="7"/>
  <c r="AC13" i="7"/>
  <c r="AC14" i="7"/>
  <c r="AC15" i="7"/>
  <c r="AC16" i="7"/>
  <c r="AC17" i="7"/>
  <c r="AC18" i="7"/>
  <c r="AC19" i="7"/>
  <c r="AC20" i="7"/>
  <c r="AC21" i="7"/>
  <c r="AC23" i="7"/>
  <c r="AC24" i="7"/>
  <c r="AC25" i="7"/>
  <c r="AC26" i="7"/>
  <c r="AC27" i="7"/>
  <c r="AC28" i="7"/>
  <c r="AC29" i="7"/>
  <c r="AC30" i="7"/>
  <c r="AC31" i="7"/>
  <c r="AC32" i="7"/>
  <c r="AC33" i="7"/>
  <c r="AC34" i="7"/>
  <c r="AC35" i="7"/>
  <c r="AC36" i="7"/>
  <c r="AC37" i="7"/>
  <c r="AC38" i="7"/>
  <c r="AC39" i="7"/>
  <c r="AC40" i="7"/>
  <c r="AC41" i="7"/>
  <c r="AC42" i="7"/>
  <c r="AC43" i="7"/>
  <c r="AC44" i="7"/>
  <c r="AC45" i="7"/>
  <c r="AC46" i="7"/>
  <c r="AC47" i="7"/>
  <c r="AC48" i="7"/>
  <c r="AC49" i="7"/>
  <c r="AC50" i="7"/>
  <c r="AC51" i="7"/>
  <c r="AC52" i="7"/>
  <c r="AC53" i="7"/>
  <c r="AC54" i="7"/>
  <c r="AC74" i="7"/>
  <c r="AC8" i="7"/>
  <c r="AB9" i="7"/>
  <c r="AB11" i="7"/>
  <c r="AB13" i="7"/>
  <c r="AB14" i="7"/>
  <c r="AB15" i="7"/>
  <c r="AB16" i="7"/>
  <c r="AB17" i="7"/>
  <c r="AB18" i="7"/>
  <c r="AB19" i="7"/>
  <c r="AB20" i="7"/>
  <c r="AB21" i="7"/>
  <c r="AB23" i="7"/>
  <c r="AB24" i="7"/>
  <c r="AB25" i="7"/>
  <c r="AB26" i="7"/>
  <c r="AB27" i="7"/>
  <c r="AB28" i="7"/>
  <c r="AB29" i="7"/>
  <c r="AB30" i="7"/>
  <c r="AB31" i="7"/>
  <c r="AB32" i="7"/>
  <c r="AB33" i="7"/>
  <c r="AB34" i="7"/>
  <c r="AB35" i="7"/>
  <c r="AB36" i="7"/>
  <c r="AB37" i="7"/>
  <c r="AB38" i="7"/>
  <c r="AB39" i="7"/>
  <c r="AB40" i="7"/>
  <c r="AB41" i="7"/>
  <c r="AB42" i="7"/>
  <c r="AB43" i="7"/>
  <c r="AB44" i="7"/>
  <c r="AB45" i="7"/>
  <c r="AB46" i="7"/>
  <c r="AB47" i="7"/>
  <c r="AB48" i="7"/>
  <c r="AB49" i="7"/>
  <c r="AB50" i="7"/>
  <c r="AB51" i="7"/>
  <c r="AB52" i="7"/>
  <c r="AB53" i="7"/>
  <c r="AB54" i="7"/>
  <c r="AB8" i="7"/>
  <c r="F75" i="7"/>
  <c r="Z64" i="6"/>
  <c r="AC75" i="7" l="1"/>
  <c r="P72" i="8"/>
  <c r="AB75" i="7"/>
  <c r="AB64" i="6"/>
  <c r="M72" i="8"/>
  <c r="V64" i="6"/>
  <c r="V75" i="7"/>
  <c r="J75" i="7"/>
  <c r="K75" i="7"/>
  <c r="L75" i="7"/>
  <c r="M75" i="7"/>
  <c r="P75" i="7"/>
  <c r="Q75" i="7"/>
  <c r="R75" i="7"/>
  <c r="S75" i="7"/>
  <c r="T75" i="7"/>
  <c r="U75" i="7"/>
  <c r="W75" i="7"/>
  <c r="X75" i="7"/>
  <c r="Y75" i="7"/>
  <c r="Z75" i="7"/>
  <c r="AA75" i="7"/>
  <c r="I75" i="7"/>
  <c r="H75" i="7"/>
  <c r="G75" i="7"/>
  <c r="E75" i="7"/>
  <c r="F11" i="14" l="1"/>
  <c r="F12" i="14"/>
  <c r="H18" i="14" l="1"/>
  <c r="G18" i="14"/>
  <c r="H17" i="14"/>
  <c r="G17" i="14"/>
  <c r="H16" i="14"/>
  <c r="G16" i="14"/>
  <c r="H15" i="14"/>
  <c r="G15" i="14"/>
  <c r="H14" i="14"/>
  <c r="G14" i="14"/>
  <c r="H13" i="14"/>
  <c r="G13" i="14"/>
  <c r="H12" i="14"/>
  <c r="H11" i="14"/>
  <c r="G11" i="14"/>
  <c r="H10" i="14"/>
  <c r="G10" i="14"/>
  <c r="H9" i="14"/>
  <c r="G9" i="14"/>
  <c r="H8" i="14"/>
  <c r="G8" i="14"/>
  <c r="H7" i="14"/>
  <c r="G7" i="14"/>
  <c r="S64" i="6"/>
  <c r="F14" i="14" s="1"/>
  <c r="AA64" i="6"/>
  <c r="F18" i="14" s="1"/>
  <c r="E18" i="14"/>
  <c r="Y64" i="6"/>
  <c r="F17" i="14" s="1"/>
  <c r="X64" i="6"/>
  <c r="E17" i="14" s="1"/>
  <c r="W64" i="6"/>
  <c r="F16" i="14" s="1"/>
  <c r="E16" i="14"/>
  <c r="U64" i="6"/>
  <c r="F15" i="14" s="1"/>
  <c r="T64" i="6"/>
  <c r="E15" i="14" s="1"/>
  <c r="R64" i="6"/>
  <c r="E14" i="14" s="1"/>
  <c r="Q64" i="6"/>
  <c r="F13" i="14" s="1"/>
  <c r="P64" i="6"/>
  <c r="E13" i="14" s="1"/>
  <c r="N64" i="6"/>
  <c r="E12" i="14" s="1"/>
  <c r="L64" i="6"/>
  <c r="E11" i="14" s="1"/>
  <c r="K64" i="6"/>
  <c r="F10" i="14" s="1"/>
  <c r="J64" i="6"/>
  <c r="E10" i="14" s="1"/>
  <c r="F9" i="14"/>
  <c r="H64" i="6"/>
  <c r="E9" i="14" s="1"/>
  <c r="F8" i="14"/>
  <c r="F64" i="6"/>
  <c r="E8" i="14" s="1"/>
  <c r="F7" i="14"/>
  <c r="E7" i="14"/>
  <c r="I18" i="14"/>
  <c r="N72" i="8"/>
  <c r="I17" i="14" s="1"/>
  <c r="I16" i="14"/>
  <c r="L72" i="8"/>
  <c r="I15" i="14" s="1"/>
  <c r="K72" i="8"/>
  <c r="I14" i="14" s="1"/>
  <c r="J72" i="8"/>
  <c r="I13" i="14" s="1"/>
  <c r="I72" i="8"/>
  <c r="I12" i="14" s="1"/>
  <c r="I11" i="14"/>
  <c r="I10" i="14"/>
  <c r="F72" i="8"/>
  <c r="I9" i="14" s="1"/>
  <c r="E72" i="8"/>
  <c r="I8" i="14" s="1"/>
  <c r="I7" i="14"/>
  <c r="F19" i="14" l="1"/>
  <c r="I19" i="14"/>
  <c r="I20" i="14" s="1"/>
  <c r="H19" i="14"/>
  <c r="E19" i="14"/>
  <c r="AB76" i="7"/>
  <c r="E20" i="14" l="1"/>
  <c r="AB77" i="7"/>
  <c r="G12" i="14"/>
  <c r="G19" i="14" s="1"/>
  <c r="G20" i="14" l="1"/>
  <c r="E21" i="14" s="1"/>
  <c r="E22" i="14" s="1"/>
  <c r="I24" i="14"/>
</calcChain>
</file>

<file path=xl/sharedStrings.xml><?xml version="1.0" encoding="utf-8"?>
<sst xmlns="http://schemas.openxmlformats.org/spreadsheetml/2006/main" count="382" uniqueCount="252">
  <si>
    <t>NO</t>
  </si>
  <si>
    <t>JUMLAH</t>
  </si>
  <si>
    <t>JANUARI</t>
  </si>
  <si>
    <t>PEBRUARI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</si>
  <si>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</si>
  <si>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</si>
  <si>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</si>
  <si>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</si>
  <si>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</si>
  <si>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</si>
  <si>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</si>
  <si>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</si>
  <si>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NOPEMBER</t>
  </si>
  <si>
    <t>DESEMBER</t>
  </si>
  <si>
    <t>NUS</t>
  </si>
  <si>
    <t>MAN</t>
  </si>
  <si>
    <t>TALAGA REMIS</t>
  </si>
  <si>
    <t>BUPER PANIIS</t>
  </si>
  <si>
    <t>G.NASKAH LINGGARJATI</t>
  </si>
  <si>
    <t>LINGGARJATI INDAH</t>
  </si>
  <si>
    <t>SANGKANURIP ALAMI</t>
  </si>
  <si>
    <t>CURUG SIDOMBA</t>
  </si>
  <si>
    <t>CILENGKRANG</t>
  </si>
  <si>
    <t>CIBULAN</t>
  </si>
  <si>
    <t>BALONG DALEM</t>
  </si>
  <si>
    <t>T.PURBAKALA CIPARI</t>
  </si>
  <si>
    <t>CIGUGUR</t>
  </si>
  <si>
    <t>WADUK DARMA</t>
  </si>
  <si>
    <t>K.R SANGGARIANG</t>
  </si>
  <si>
    <t>BUPER PALUTUNGAN</t>
  </si>
  <si>
    <t/>
  </si>
  <si>
    <t>LAPORAN DATA PENGUNJUNG OBYEK WISATA</t>
  </si>
  <si>
    <t xml:space="preserve">J U M L A H  P E N G U N J U N G </t>
  </si>
  <si>
    <t>LAPORAN DATA PENGUNJUNG HOTEL</t>
  </si>
  <si>
    <t>HOTEL</t>
  </si>
  <si>
    <t>LINGGARJATI</t>
  </si>
  <si>
    <t>GARUDA</t>
  </si>
  <si>
    <t>SHANTY</t>
  </si>
  <si>
    <t>CEMARA</t>
  </si>
  <si>
    <t>PONDOK KABAYAN</t>
  </si>
  <si>
    <t>SENANG HATI</t>
  </si>
  <si>
    <t>CIPANAS</t>
  </si>
  <si>
    <t>KENCANA</t>
  </si>
  <si>
    <t>RAHAYU</t>
  </si>
  <si>
    <t>WITI SARI</t>
  </si>
  <si>
    <t>CEMERLANG</t>
  </si>
  <si>
    <t>SANGKAN INDAH</t>
  </si>
  <si>
    <t>ANGGREK</t>
  </si>
  <si>
    <t>CIJOHO PERMAI</t>
  </si>
  <si>
    <t>VANKANA</t>
  </si>
  <si>
    <t>BONANZA</t>
  </si>
  <si>
    <t>ANUGERAH VILLA</t>
  </si>
  <si>
    <t>COTTAGE WADUK DARMA</t>
  </si>
  <si>
    <t>CARACAS INDAH</t>
  </si>
  <si>
    <t>FLORA II</t>
  </si>
  <si>
    <t>PURNAMA MULIA</t>
  </si>
  <si>
    <t>VILLA LINGGARJATI INDAH</t>
  </si>
  <si>
    <t>BUKIT MULIA</t>
  </si>
  <si>
    <t>BUDHI JASA</t>
  </si>
  <si>
    <t>CHAMPERNIK</t>
  </si>
  <si>
    <t>PRIMA HOTEL</t>
  </si>
  <si>
    <t>GRAGE SANGKAN</t>
  </si>
  <si>
    <t>FLAMBOYAN INDAH</t>
  </si>
  <si>
    <t>BUPER CIBEUREUM</t>
  </si>
  <si>
    <t>DARMALOKA</t>
  </si>
  <si>
    <t>GUA INDRAKILA</t>
  </si>
  <si>
    <t>GUA MARIA</t>
  </si>
  <si>
    <t>MAKAM VAN BECK</t>
  </si>
  <si>
    <t>NAMA OBJEK</t>
  </si>
  <si>
    <t>OSG</t>
  </si>
  <si>
    <t>KM. GRAGE SANGKAN</t>
  </si>
  <si>
    <t>VILLA SUTAN RAJA</t>
  </si>
  <si>
    <t>MUTIARA</t>
  </si>
  <si>
    <t xml:space="preserve">DATA PENGUNJUNG RESTORAN &amp; RUMAH MAKAN </t>
  </si>
  <si>
    <t xml:space="preserve">Nama Restoran / </t>
  </si>
  <si>
    <t xml:space="preserve">Januari 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</si>
  <si>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</si>
  <si>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</si>
  <si>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</si>
  <si>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</si>
  <si>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</si>
  <si>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</si>
  <si>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</si>
  <si>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</si>
  <si>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</si>
  <si>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</si>
  <si>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</si>
  <si>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Jumlah</t>
  </si>
  <si>
    <t>Rumah Makan</t>
  </si>
  <si>
    <t>Nus</t>
  </si>
  <si>
    <t xml:space="preserve">CFC </t>
  </si>
  <si>
    <t>MONTANA</t>
  </si>
  <si>
    <t>AS SAKINAH</t>
  </si>
  <si>
    <t>JEHAN'S</t>
  </si>
  <si>
    <t>WISMA SUKAJADI</t>
  </si>
  <si>
    <t>DATA KUNJUNGAN WISATA</t>
  </si>
  <si>
    <t>BULAN</t>
  </si>
  <si>
    <t>OBJEK</t>
  </si>
  <si>
    <t>RUMAH MAKAN</t>
  </si>
  <si>
    <t>Januari</t>
  </si>
  <si>
    <t>Pebruari</t>
  </si>
  <si>
    <t>JASA USAHA PARIWISATA</t>
  </si>
  <si>
    <t>WISNUS</t>
  </si>
  <si>
    <t>WISMAN</t>
  </si>
  <si>
    <t xml:space="preserve">Nopember </t>
  </si>
  <si>
    <t>Total</t>
  </si>
  <si>
    <t>TOTAL</t>
  </si>
  <si>
    <t>Realisaasi terhadap target</t>
  </si>
  <si>
    <t>PANEMBONGAN GARAWANGI</t>
  </si>
  <si>
    <t>PARALAYANG CITANGTU</t>
  </si>
  <si>
    <t>LINGGA BUANA</t>
  </si>
  <si>
    <t>J &amp; J</t>
  </si>
  <si>
    <t>SITUS HULU LINGGA</t>
  </si>
  <si>
    <t>IPUKAN</t>
  </si>
  <si>
    <t>TENJO LAUT</t>
  </si>
  <si>
    <t>SUKAGERI</t>
  </si>
  <si>
    <t>CURUG LANDUNG</t>
  </si>
  <si>
    <t>BUNGKIRIT</t>
  </si>
  <si>
    <t>KOLAM RENANG J &amp; J</t>
  </si>
  <si>
    <t>KOLAM RENANG MONTANA</t>
  </si>
  <si>
    <t>LAMBOSIR</t>
  </si>
  <si>
    <t>BATU LUHUR</t>
  </si>
  <si>
    <t>BUKIT SERIBU BINTANG</t>
  </si>
  <si>
    <t>DINAS PEMUDA OLAHRAGA DAN PARIWISATA KAB. KUNINGAN</t>
  </si>
  <si>
    <t>DINAS PEMUDA OLAHRAGA DAN PARIWISATA KAB.KUNINGAN</t>
  </si>
  <si>
    <t>KABUPATEN KUNINGAN</t>
  </si>
  <si>
    <t>DIDIN AWALUDIN, S.Pd</t>
  </si>
  <si>
    <t>Penata</t>
  </si>
  <si>
    <t>NIP. 19770205 200801 1 007</t>
  </si>
  <si>
    <t>Mengetahui,</t>
  </si>
  <si>
    <t>KEPALA UPTD</t>
  </si>
  <si>
    <t>PUAD EPENDI, SE</t>
  </si>
  <si>
    <t>NIP. 19680616 200501 1 011</t>
  </si>
  <si>
    <t>WISMA PERMATA</t>
  </si>
  <si>
    <t>WISMA ASRI</t>
  </si>
  <si>
    <t>COTTAGE BALONG DALEM</t>
  </si>
  <si>
    <t>VILLA GAJAH BARONG</t>
  </si>
  <si>
    <t>SALSABILA</t>
  </si>
  <si>
    <t>HOMESTAY CIBUNTU</t>
  </si>
  <si>
    <t>WISMA VANKANA</t>
  </si>
  <si>
    <t>WISMA ATENSI</t>
  </si>
  <si>
    <t>WISMA JATNIKA</t>
  </si>
  <si>
    <t>WISMA PEPABRI</t>
  </si>
  <si>
    <t>COTTAGE TALAGA REMIS</t>
  </si>
  <si>
    <t>PPGC CIBUNAR</t>
  </si>
  <si>
    <t>THE MOUNTAIN PARK</t>
  </si>
  <si>
    <t>SITUS SANGHYANG</t>
  </si>
  <si>
    <t>BALONG KAGUNGAN</t>
  </si>
  <si>
    <t>SITUS BUYUT SALAM</t>
  </si>
  <si>
    <t>DESA WISATA CIBUNTU</t>
  </si>
  <si>
    <t>SITU CICEREM</t>
  </si>
  <si>
    <t>SANGKAN AQUA PARK</t>
  </si>
  <si>
    <t>BUPER LINGGAMEKAR</t>
  </si>
  <si>
    <t>TAMAN CISANTANA</t>
  </si>
  <si>
    <t>SANGKAN PARK</t>
  </si>
  <si>
    <t>KEBUN RAYA KUNINGAN</t>
  </si>
  <si>
    <t>SITU WULUKUT</t>
  </si>
  <si>
    <t>K.R TIRTA AGUNG MAS</t>
  </si>
  <si>
    <t>PPGC PALUTUNGAN</t>
  </si>
  <si>
    <t>KR AIR PANAS SUBANG</t>
  </si>
  <si>
    <t>LEMBAH CIREMAI</t>
  </si>
  <si>
    <t>LAKSANA</t>
  </si>
  <si>
    <t>ALINDA</t>
  </si>
  <si>
    <t>ULAH LALI</t>
  </si>
  <si>
    <t>CADAS GANTUNG CITUNDUN</t>
  </si>
  <si>
    <t>SEHATI</t>
  </si>
  <si>
    <t>MANG BEWOK</t>
  </si>
  <si>
    <t>RAJA SEAFOOD</t>
  </si>
  <si>
    <t>SIMPANG III DEPOK</t>
  </si>
  <si>
    <t>SAUNG KURING</t>
  </si>
  <si>
    <t>TAKANA</t>
  </si>
  <si>
    <t>RM KITA</t>
  </si>
  <si>
    <t>MAYANG</t>
  </si>
  <si>
    <t>CIPONDOK</t>
  </si>
  <si>
    <t>ICHI BENTO</t>
  </si>
  <si>
    <t>RIZKY</t>
  </si>
  <si>
    <t>BAROKAH</t>
  </si>
  <si>
    <t>KUPAT TAHU MA IROH</t>
  </si>
  <si>
    <t>SATE TEGAL</t>
  </si>
  <si>
    <t>JAMAHA</t>
  </si>
  <si>
    <t>PUJASERA</t>
  </si>
  <si>
    <t>SAKATO</t>
  </si>
  <si>
    <t>CITA RASA</t>
  </si>
  <si>
    <t>KATINEUNG</t>
  </si>
  <si>
    <t>DAPUR BEBEK</t>
  </si>
  <si>
    <t>SATE JAYA KERTAWANGUNAN</t>
  </si>
  <si>
    <t>SATE CAB. BEBER KADUGEDE</t>
  </si>
  <si>
    <t>MANDALA</t>
  </si>
  <si>
    <t>SUTAN BAGINDO</t>
  </si>
  <si>
    <t>GUMELAR</t>
  </si>
  <si>
    <t>SARI MINANG</t>
  </si>
  <si>
    <t>AYAM PENYET SURABAYA</t>
  </si>
  <si>
    <t>BEBEK GANAS</t>
  </si>
  <si>
    <t>MIE RAMEN SAGA</t>
  </si>
  <si>
    <t>NYAI DASIMAH</t>
  </si>
  <si>
    <t>BUBULAK</t>
  </si>
  <si>
    <t>SANTANA RESTO</t>
  </si>
  <si>
    <t>KEDAI ARTHA</t>
  </si>
  <si>
    <t>RM IBU SAHYO</t>
  </si>
  <si>
    <t>WARUNG POYO II</t>
  </si>
  <si>
    <t>ALI ACTION</t>
  </si>
  <si>
    <t>GRAGE LANAI</t>
  </si>
  <si>
    <t>WARUNG POYO I</t>
  </si>
  <si>
    <t>PEMUDA OLAHRAGA DAN PARIWISATA</t>
  </si>
  <si>
    <t>KASUBAG TU  UPTD</t>
  </si>
  <si>
    <t xml:space="preserve">AYONG </t>
  </si>
  <si>
    <t>TIRTA SANITA / HORISON</t>
  </si>
  <si>
    <t>PAWON BOTRAM</t>
  </si>
  <si>
    <t>TALAGA SURIAN</t>
  </si>
  <si>
    <t>WARUNG CARACAS</t>
  </si>
  <si>
    <t>WARUNG OENYIL</t>
  </si>
  <si>
    <t>Q &amp; Q MIE KOCLOK</t>
  </si>
  <si>
    <t>GHIFFARY VALLEY</t>
  </si>
  <si>
    <t>TAMAN BATU HANJUANG</t>
  </si>
  <si>
    <t>KFC</t>
  </si>
  <si>
    <t>Penata TK.I</t>
  </si>
  <si>
    <t>BUPER SINGKUP</t>
  </si>
  <si>
    <t>TALAGA NILEM</t>
  </si>
  <si>
    <t>HDS CIBULAN</t>
  </si>
  <si>
    <t>HUTAN KOTA MAYASIH</t>
  </si>
  <si>
    <t>BUMI PELANGI</t>
  </si>
  <si>
    <t>CURUG NGELAY BEGAWAT</t>
  </si>
  <si>
    <t>BUPER TRIJAYA</t>
  </si>
  <si>
    <t>S. CURUG KERTAWINANGUN</t>
  </si>
  <si>
    <t>PPGC LINGGASANA</t>
  </si>
  <si>
    <t>COTTAGE TALAGA NILEM</t>
  </si>
  <si>
    <t>VILLA KAMPUNG GUNUNG</t>
  </si>
  <si>
    <t>SASTI</t>
  </si>
  <si>
    <t>BUPER PAKEMBANGAN</t>
  </si>
  <si>
    <t>PONDOK CAI PINUS</t>
  </si>
  <si>
    <t>WARUNG BATOK</t>
  </si>
  <si>
    <t>SAMBEL LAYAH</t>
  </si>
  <si>
    <t>PPGC LINGGARJATI</t>
  </si>
  <si>
    <t>K.R ZAM ZAM POOL</t>
  </si>
  <si>
    <t>RM DAPUR</t>
  </si>
  <si>
    <t>WOODLAND RESTO</t>
  </si>
  <si>
    <t>WOODLAND</t>
  </si>
  <si>
    <t>BUPER SADAMANTRA</t>
  </si>
  <si>
    <t>TAHUN 2020</t>
  </si>
  <si>
    <t>GRAND CORDELA AS PUTRA</t>
  </si>
  <si>
    <t>SUPER SAMBAL</t>
  </si>
  <si>
    <t>RM 381</t>
  </si>
  <si>
    <t>D' RUSA RESTO</t>
  </si>
  <si>
    <t>SARI RAOS</t>
  </si>
  <si>
    <t>STEAK ROSO</t>
  </si>
  <si>
    <t>RM. MAJALENGKA</t>
  </si>
  <si>
    <t>KALINGGA</t>
  </si>
  <si>
    <t>a</t>
  </si>
  <si>
    <t>RM ISTANA CIBULAN/BAYEM</t>
  </si>
  <si>
    <t>SAUNG EMA</t>
  </si>
  <si>
    <t>Kuningan,         Januari 2021</t>
  </si>
  <si>
    <t>Kuningan,        Januari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</si>
</sst>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164" formatCode="_ * #,##0.00_ ;_ * \-#,##0.00_ ;_ * &quot;-&quot;??_ ;_ @_ "/>
    <numFmt numFmtId="165" formatCode="_ * #,##0_ ;_ * \-#,##0_ ;_ * &quot;-&quot;_ ;_ @_ "/>
    <numFmt numFmtId="166" formatCode="_ * #,##0_ ;_ * \-#,##0_ ;_ * &quot;-&quot;??_ ;_ @_ "/>
    <numFmt numFmtId="167" formatCode="_(* #,##0_);_(* \(#,##0\);_(* &quot;-&quot;??_);_(@_)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4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b/>
      <sz val="14"/>
      <name val="Arial Narrow"/>
      <family val="2"/>
    </font>
    <font>
      <sz val="14"/>
      <color theme="0"/>
      <name val="Arial Narrow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 Narrow"/>
      <family val="2"/>
    </font>
    <font>
      <sz val="10"/>
      <color theme="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164" fontId="3" fillId="0" borderId="0" applyFont="0" applyFill="0" applyBorder="0" applyAlignment="0" applyProtection="0">
      <alignment vertical="center"/>
    </xf>
    <xf numFmtId="165" fontId="3" fillId="0" borderId="0" applyFont="0" applyFill="0" applyBorder="0" applyAlignment="0" applyProtection="0">
      <alignment vertical="center"/>
    </xf>
  </cellStyleXfs>
  <cellXfs count="208"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quotePrefix="1" applyFont="1">
      <alignment vertical="center"/>
    </xf>
    <xf numFmtId="0" fontId="4" fillId="0" borderId="2" xfId="0" applyFont="1" applyBorder="1" applyAlignment="1">
      <alignment horizontal="center" vertical="center"/>
    </xf>
    <xf numFmtId="166" fontId="4" fillId="2" borderId="3" xfId="1" applyNumberFormat="1" applyFont="1" applyFill="1" applyBorder="1" applyAlignment="1">
      <alignment horizontal="right"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3" xfId="1" applyNumberFormat="1" applyFont="1" applyFill="1" applyBorder="1">
      <alignment vertical="center"/>
    </xf>
    <xf numFmtId="166" fontId="4" fillId="0" borderId="0" xfId="0" applyNumberFormat="1" applyFont="1">
      <alignment vertical="center"/>
    </xf>
    <xf numFmtId="0" fontId="6" fillId="0" borderId="0" xfId="0" applyFont="1">
      <alignment vertical="center"/>
    </xf>
    <xf numFmtId="166" fontId="4" fillId="2" borderId="4" xfId="1" applyNumberFormat="1" applyFont="1" applyFill="1" applyBorder="1">
      <alignment vertical="center"/>
    </xf>
    <xf numFmtId="0" fontId="7" fillId="0" borderId="5" xfId="0" applyFont="1" applyBorder="1">
      <alignment vertical="center"/>
    </xf>
    <xf numFmtId="0" fontId="8" fillId="0" borderId="6" xfId="0" applyFont="1" applyBorder="1" applyAlignment="1">
      <alignment horizontal="center" vertical="center"/>
    </xf>
    <xf numFmtId="166" fontId="4" fillId="2" borderId="5" xfId="1" applyNumberFormat="1" applyFont="1" applyFill="1" applyBorder="1" applyAlignment="1">
      <alignment vertical="center"/>
    </xf>
    <xf numFmtId="166" fontId="4" fillId="2" borderId="0" xfId="1" applyNumberFormat="1" applyFont="1" applyFill="1" applyBorder="1" applyAlignment="1">
      <alignment vertical="center"/>
    </xf>
    <xf numFmtId="9" fontId="4" fillId="0" borderId="0" xfId="0" applyNumberFormat="1" applyFont="1">
      <alignment vertical="center"/>
    </xf>
    <xf numFmtId="13" fontId="4" fillId="0" borderId="0" xfId="0" applyNumberFormat="1" applyFont="1">
      <alignment vertical="center"/>
    </xf>
    <xf numFmtId="0" fontId="8" fillId="0" borderId="9" xfId="0" applyFont="1" applyBorder="1" applyAlignment="1">
      <alignment horizontal="center" vertical="center"/>
    </xf>
    <xf numFmtId="166" fontId="6" fillId="0" borderId="0" xfId="1" applyNumberFormat="1" applyFont="1">
      <alignment vertical="center"/>
    </xf>
    <xf numFmtId="166" fontId="4" fillId="0" borderId="0" xfId="1" applyNumberFormat="1" applyFont="1" applyBorder="1">
      <alignment vertical="center"/>
    </xf>
    <xf numFmtId="166" fontId="4" fillId="0" borderId="0" xfId="1" applyNumberFormat="1" applyFont="1">
      <alignment vertical="center"/>
    </xf>
    <xf numFmtId="0" fontId="8" fillId="0" borderId="1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5" xfId="0" applyFont="1" applyBorder="1" applyAlignment="1"/>
    <xf numFmtId="41" fontId="7" fillId="0" borderId="3" xfId="2" applyNumberFormat="1" applyFont="1" applyBorder="1" applyAlignment="1"/>
    <xf numFmtId="41" fontId="7" fillId="0" borderId="11" xfId="2" applyNumberFormat="1" applyFont="1" applyBorder="1" applyAlignment="1">
      <alignment vertical="center"/>
    </xf>
    <xf numFmtId="0" fontId="7" fillId="0" borderId="3" xfId="0" applyFont="1" applyBorder="1" applyAlignment="1"/>
    <xf numFmtId="41" fontId="7" fillId="0" borderId="6" xfId="2" applyNumberFormat="1" applyFont="1" applyBorder="1" applyAlignment="1"/>
    <xf numFmtId="41" fontId="7" fillId="0" borderId="3" xfId="2" applyNumberFormat="1" applyFont="1" applyBorder="1" applyAlignment="1">
      <alignment horizontal="right"/>
    </xf>
    <xf numFmtId="0" fontId="7" fillId="0" borderId="3" xfId="0" applyFont="1" applyFill="1" applyBorder="1" applyAlignment="1"/>
    <xf numFmtId="0" fontId="7" fillId="0" borderId="6" xfId="0" applyFont="1" applyFill="1" applyBorder="1" applyAlignment="1"/>
    <xf numFmtId="0" fontId="11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>
      <alignment vertical="center"/>
    </xf>
    <xf numFmtId="0" fontId="4" fillId="0" borderId="3" xfId="0" applyFont="1" applyFill="1" applyBorder="1" applyAlignment="1">
      <alignment horizontal="left" vertical="center"/>
    </xf>
    <xf numFmtId="0" fontId="4" fillId="0" borderId="15" xfId="0" applyFont="1" applyFill="1" applyBorder="1">
      <alignment vertical="center"/>
    </xf>
    <xf numFmtId="0" fontId="5" fillId="0" borderId="16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166" fontId="11" fillId="0" borderId="0" xfId="1" applyNumberFormat="1" applyFont="1" applyFill="1">
      <alignment vertical="center"/>
    </xf>
    <xf numFmtId="166" fontId="11" fillId="0" borderId="0" xfId="0" applyNumberFormat="1" applyFont="1" applyFill="1">
      <alignment vertical="center"/>
    </xf>
    <xf numFmtId="166" fontId="6" fillId="0" borderId="0" xfId="1" applyNumberFormat="1" applyFont="1" applyFill="1">
      <alignment vertical="center"/>
    </xf>
    <xf numFmtId="0" fontId="4" fillId="0" borderId="0" xfId="0" applyFont="1" applyFill="1" applyBorder="1">
      <alignment vertical="center"/>
    </xf>
    <xf numFmtId="166" fontId="4" fillId="0" borderId="0" xfId="1" applyNumberFormat="1" applyFont="1" applyFill="1" applyBorder="1">
      <alignment vertical="center"/>
    </xf>
    <xf numFmtId="0" fontId="4" fillId="3" borderId="0" xfId="0" applyFont="1" applyFill="1">
      <alignment vertical="center"/>
    </xf>
    <xf numFmtId="166" fontId="5" fillId="0" borderId="17" xfId="1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>
      <alignment vertical="center"/>
    </xf>
    <xf numFmtId="0" fontId="6" fillId="4" borderId="0" xfId="0" applyFont="1" applyFill="1">
      <alignment vertical="center"/>
    </xf>
    <xf numFmtId="0" fontId="11" fillId="4" borderId="0" xfId="0" applyFont="1" applyFill="1">
      <alignment vertical="center"/>
    </xf>
    <xf numFmtId="0" fontId="4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66" fontId="7" fillId="0" borderId="0" xfId="0" applyNumberFormat="1" applyFont="1" applyFill="1">
      <alignment vertical="center"/>
    </xf>
    <xf numFmtId="165" fontId="4" fillId="0" borderId="3" xfId="2" applyFont="1" applyFill="1" applyBorder="1" applyAlignment="1">
      <alignment vertical="center"/>
    </xf>
    <xf numFmtId="165" fontId="4" fillId="0" borderId="3" xfId="2" applyFont="1" applyFill="1" applyBorder="1" applyAlignment="1">
      <alignment horizontal="right" vertical="center"/>
    </xf>
    <xf numFmtId="165" fontId="4" fillId="0" borderId="3" xfId="2" applyFont="1" applyFill="1" applyBorder="1">
      <alignment vertical="center"/>
    </xf>
    <xf numFmtId="166" fontId="4" fillId="0" borderId="4" xfId="1" applyNumberFormat="1" applyFont="1" applyFill="1" applyBorder="1">
      <alignment vertical="center"/>
    </xf>
    <xf numFmtId="165" fontId="5" fillId="0" borderId="16" xfId="2" applyFont="1" applyFill="1" applyBorder="1" applyAlignment="1">
      <alignment horizontal="right" vertical="center"/>
    </xf>
    <xf numFmtId="165" fontId="0" fillId="0" borderId="0" xfId="2" applyFont="1">
      <alignment vertical="center"/>
    </xf>
    <xf numFmtId="0" fontId="0" fillId="0" borderId="0" xfId="0" applyAlignment="1">
      <alignment vertical="center"/>
    </xf>
    <xf numFmtId="0" fontId="12" fillId="0" borderId="31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0" fillId="0" borderId="3" xfId="0" applyBorder="1">
      <alignment vertical="center"/>
    </xf>
    <xf numFmtId="165" fontId="0" fillId="0" borderId="3" xfId="2" applyFont="1" applyBorder="1">
      <alignment vertical="center"/>
    </xf>
    <xf numFmtId="0" fontId="0" fillId="0" borderId="9" xfId="0" applyBorder="1">
      <alignment vertical="center"/>
    </xf>
    <xf numFmtId="165" fontId="0" fillId="0" borderId="9" xfId="2" applyFont="1" applyBorder="1">
      <alignment vertical="center"/>
    </xf>
    <xf numFmtId="165" fontId="0" fillId="0" borderId="31" xfId="2" applyFont="1" applyBorder="1">
      <alignment vertical="center"/>
    </xf>
    <xf numFmtId="165" fontId="0" fillId="0" borderId="4" xfId="2" applyFont="1" applyBorder="1">
      <alignment vertical="center"/>
    </xf>
    <xf numFmtId="166" fontId="5" fillId="2" borderId="32" xfId="1" applyNumberFormat="1" applyFont="1" applyFill="1" applyBorder="1" applyAlignment="1">
      <alignment horizontal="right" vertical="center"/>
    </xf>
    <xf numFmtId="165" fontId="5" fillId="2" borderId="32" xfId="2" applyFont="1" applyFill="1" applyBorder="1" applyAlignment="1">
      <alignment horizontal="right" vertical="center"/>
    </xf>
    <xf numFmtId="166" fontId="5" fillId="2" borderId="33" xfId="1" applyNumberFormat="1" applyFont="1" applyFill="1" applyBorder="1" applyAlignment="1">
      <alignment horizontal="right" vertical="center"/>
    </xf>
    <xf numFmtId="165" fontId="12" fillId="0" borderId="6" xfId="0" applyNumberFormat="1" applyFont="1" applyBorder="1">
      <alignment vertical="center"/>
    </xf>
    <xf numFmtId="165" fontId="12" fillId="0" borderId="37" xfId="0" applyNumberFormat="1" applyFont="1" applyBorder="1">
      <alignment vertical="center"/>
    </xf>
    <xf numFmtId="0" fontId="13" fillId="0" borderId="0" xfId="0" applyFont="1">
      <alignment vertical="center"/>
    </xf>
    <xf numFmtId="165" fontId="13" fillId="0" borderId="0" xfId="0" applyNumberFormat="1" applyFont="1">
      <alignment vertical="center"/>
    </xf>
    <xf numFmtId="166" fontId="5" fillId="0" borderId="40" xfId="1" applyNumberFormat="1" applyFont="1" applyFill="1" applyBorder="1" applyAlignment="1">
      <alignment horizontal="right" vertical="center"/>
    </xf>
    <xf numFmtId="0" fontId="12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65" fontId="12" fillId="0" borderId="34" xfId="0" applyNumberFormat="1" applyFont="1" applyBorder="1">
      <alignment vertical="center"/>
    </xf>
    <xf numFmtId="0" fontId="0" fillId="0" borderId="3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5" fontId="4" fillId="0" borderId="3" xfId="2" applyNumberFormat="1" applyFont="1" applyFill="1" applyBorder="1" applyAlignment="1">
      <alignment vertical="center"/>
    </xf>
    <xf numFmtId="167" fontId="4" fillId="0" borderId="0" xfId="1" applyNumberFormat="1" applyFont="1" applyAlignment="1"/>
    <xf numFmtId="0" fontId="5" fillId="0" borderId="0" xfId="0" applyFont="1" applyAlignment="1">
      <alignment horizontal="center"/>
    </xf>
    <xf numFmtId="41" fontId="7" fillId="0" borderId="4" xfId="2" applyNumberFormat="1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/>
    </xf>
    <xf numFmtId="0" fontId="4" fillId="4" borderId="3" xfId="0" applyFont="1" applyFill="1" applyBorder="1" applyAlignment="1">
      <alignment horizontal="left" vertical="center"/>
    </xf>
    <xf numFmtId="0" fontId="7" fillId="4" borderId="3" xfId="0" applyFont="1" applyFill="1" applyBorder="1" applyAlignment="1"/>
    <xf numFmtId="41" fontId="7" fillId="0" borderId="13" xfId="2" applyNumberFormat="1" applyFont="1" applyBorder="1" applyAlignment="1"/>
    <xf numFmtId="0" fontId="7" fillId="0" borderId="5" xfId="0" applyFont="1" applyFill="1" applyBorder="1" applyAlignment="1"/>
    <xf numFmtId="41" fontId="7" fillId="0" borderId="5" xfId="2" applyNumberFormat="1" applyFont="1" applyBorder="1" applyAlignment="1"/>
    <xf numFmtId="0" fontId="7" fillId="4" borderId="5" xfId="0" applyFont="1" applyFill="1" applyBorder="1" applyAlignment="1"/>
    <xf numFmtId="0" fontId="16" fillId="4" borderId="1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7" fillId="4" borderId="5" xfId="0" applyFont="1" applyFill="1" applyBorder="1">
      <alignment vertical="center"/>
    </xf>
    <xf numFmtId="0" fontId="7" fillId="0" borderId="21" xfId="0" applyFont="1" applyBorder="1" applyAlignment="1">
      <alignment horizontal="center"/>
    </xf>
    <xf numFmtId="0" fontId="7" fillId="4" borderId="13" xfId="0" applyFont="1" applyFill="1" applyBorder="1" applyAlignment="1"/>
    <xf numFmtId="41" fontId="7" fillId="0" borderId="13" xfId="2" applyNumberFormat="1" applyFont="1" applyBorder="1" applyAlignment="1">
      <alignment horizontal="center" vertical="center"/>
    </xf>
    <xf numFmtId="41" fontId="7" fillId="0" borderId="42" xfId="2" applyNumberFormat="1" applyFont="1" applyBorder="1" applyAlignment="1">
      <alignment vertical="center"/>
    </xf>
    <xf numFmtId="0" fontId="8" fillId="0" borderId="41" xfId="0" applyFont="1" applyBorder="1" applyAlignment="1">
      <alignment horizontal="center"/>
    </xf>
    <xf numFmtId="0" fontId="8" fillId="0" borderId="41" xfId="0" applyFont="1" applyFill="1" applyBorder="1" applyAlignment="1"/>
    <xf numFmtId="41" fontId="8" fillId="0" borderId="41" xfId="2" applyNumberFormat="1" applyFont="1" applyBorder="1" applyAlignment="1"/>
    <xf numFmtId="41" fontId="8" fillId="0" borderId="41" xfId="2" applyNumberFormat="1" applyFont="1" applyFill="1" applyBorder="1" applyAlignment="1"/>
    <xf numFmtId="0" fontId="16" fillId="0" borderId="3" xfId="0" applyFont="1" applyFill="1" applyBorder="1">
      <alignment vertical="center"/>
    </xf>
    <xf numFmtId="0" fontId="16" fillId="4" borderId="6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17" fillId="4" borderId="3" xfId="0" applyFont="1" applyFill="1" applyBorder="1">
      <alignment vertical="center"/>
    </xf>
    <xf numFmtId="166" fontId="4" fillId="4" borderId="3" xfId="1" applyNumberFormat="1" applyFont="1" applyFill="1" applyBorder="1" applyAlignment="1">
      <alignment horizontal="right" vertical="center"/>
    </xf>
    <xf numFmtId="41" fontId="7" fillId="4" borderId="3" xfId="2" applyNumberFormat="1" applyFont="1" applyFill="1" applyBorder="1" applyAlignment="1"/>
    <xf numFmtId="41" fontId="7" fillId="4" borderId="5" xfId="2" applyNumberFormat="1" applyFont="1" applyFill="1" applyBorder="1" applyAlignment="1"/>
    <xf numFmtId="165" fontId="4" fillId="0" borderId="3" xfId="2" applyNumberFormat="1" applyFont="1" applyFill="1" applyBorder="1" applyAlignment="1">
      <alignment horizontal="right" vertical="center"/>
    </xf>
    <xf numFmtId="165" fontId="4" fillId="4" borderId="3" xfId="2" applyNumberFormat="1" applyFont="1" applyFill="1" applyBorder="1" applyAlignment="1">
      <alignment horizontal="right" vertical="center"/>
    </xf>
    <xf numFmtId="165" fontId="16" fillId="0" borderId="3" xfId="2" applyNumberFormat="1" applyFont="1" applyFill="1" applyBorder="1" applyAlignment="1">
      <alignment horizontal="right" vertical="center"/>
    </xf>
    <xf numFmtId="165" fontId="4" fillId="0" borderId="3" xfId="2" quotePrefix="1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18" fillId="0" borderId="3" xfId="2" applyNumberFormat="1" applyFont="1" applyFill="1" applyBorder="1" applyAlignment="1">
      <alignment vertical="center"/>
    </xf>
    <xf numFmtId="166" fontId="7" fillId="2" borderId="3" xfId="1" applyNumberFormat="1" applyFont="1" applyFill="1" applyBorder="1" applyAlignment="1">
      <alignment vertical="center"/>
    </xf>
    <xf numFmtId="165" fontId="2" fillId="0" borderId="3" xfId="2" applyNumberFormat="1" applyFont="1" applyFill="1" applyBorder="1" applyAlignment="1">
      <alignment horizontal="right" vertical="center"/>
    </xf>
    <xf numFmtId="165" fontId="19" fillId="0" borderId="3" xfId="2" applyNumberFormat="1" applyFont="1" applyFill="1" applyBorder="1" applyAlignment="1">
      <alignment vertical="center"/>
    </xf>
    <xf numFmtId="166" fontId="17" fillId="2" borderId="3" xfId="1" applyNumberFormat="1" applyFont="1" applyFill="1" applyBorder="1" applyAlignment="1">
      <alignment vertical="center"/>
    </xf>
    <xf numFmtId="166" fontId="7" fillId="4" borderId="3" xfId="1" applyNumberFormat="1" applyFont="1" applyFill="1" applyBorder="1" applyAlignment="1">
      <alignment vertical="center"/>
    </xf>
    <xf numFmtId="165" fontId="1" fillId="0" borderId="3" xfId="2" applyNumberFormat="1" applyFont="1" applyFill="1" applyBorder="1" applyAlignment="1">
      <alignment vertical="center"/>
    </xf>
    <xf numFmtId="166" fontId="4" fillId="4" borderId="3" xfId="1" applyNumberFormat="1" applyFont="1" applyFill="1" applyBorder="1" applyAlignment="1">
      <alignment vertical="center"/>
    </xf>
    <xf numFmtId="165" fontId="4" fillId="4" borderId="3" xfId="2" applyFont="1" applyFill="1" applyBorder="1" applyAlignment="1">
      <alignment vertical="center"/>
    </xf>
    <xf numFmtId="165" fontId="4" fillId="4" borderId="3" xfId="2" applyFont="1" applyFill="1" applyBorder="1" applyAlignment="1">
      <alignment horizontal="right" vertical="center"/>
    </xf>
    <xf numFmtId="0" fontId="4" fillId="4" borderId="0" xfId="0" applyFont="1" applyFill="1">
      <alignment vertical="center"/>
    </xf>
    <xf numFmtId="167" fontId="4" fillId="0" borderId="3" xfId="1" applyNumberFormat="1" applyFont="1" applyBorder="1" applyAlignment="1">
      <alignment horizontal="center" vertical="center"/>
    </xf>
    <xf numFmtId="167" fontId="4" fillId="4" borderId="3" xfId="1" applyNumberFormat="1" applyFont="1" applyFill="1" applyBorder="1" applyAlignment="1">
      <alignment horizontal="center" vertical="center"/>
    </xf>
    <xf numFmtId="167" fontId="7" fillId="0" borderId="3" xfId="1" applyNumberFormat="1" applyFont="1" applyBorder="1" applyAlignment="1">
      <alignment horizontal="center" vertical="center"/>
    </xf>
    <xf numFmtId="167" fontId="7" fillId="4" borderId="3" xfId="1" applyNumberFormat="1" applyFont="1" applyFill="1" applyBorder="1" applyAlignment="1">
      <alignment horizontal="center" vertical="center"/>
    </xf>
    <xf numFmtId="165" fontId="20" fillId="0" borderId="3" xfId="2" applyNumberFormat="1" applyFont="1" applyFill="1" applyBorder="1" applyAlignment="1">
      <alignment horizontal="right" vertical="center"/>
    </xf>
    <xf numFmtId="165" fontId="16" fillId="4" borderId="3" xfId="2" applyNumberFormat="1" applyFont="1" applyFill="1" applyBorder="1" applyAlignment="1">
      <alignment horizontal="right" vertical="center"/>
    </xf>
    <xf numFmtId="165" fontId="16" fillId="0" borderId="3" xfId="2" quotePrefix="1" applyNumberFormat="1" applyFont="1" applyFill="1" applyBorder="1" applyAlignment="1">
      <alignment horizontal="right" vertical="center"/>
    </xf>
    <xf numFmtId="0" fontId="21" fillId="0" borderId="0" xfId="0" applyFont="1" applyFill="1">
      <alignment vertical="center"/>
    </xf>
    <xf numFmtId="166" fontId="0" fillId="0" borderId="0" xfId="1" applyNumberFormat="1" applyFont="1">
      <alignment vertical="center"/>
    </xf>
    <xf numFmtId="166" fontId="0" fillId="0" borderId="3" xfId="1" applyNumberFormat="1" applyFont="1" applyBorder="1">
      <alignment vertical="center"/>
    </xf>
    <xf numFmtId="165" fontId="16" fillId="0" borderId="3" xfId="2" applyNumberFormat="1" applyFont="1" applyFill="1" applyBorder="1" applyAlignment="1">
      <alignment vertical="center"/>
    </xf>
    <xf numFmtId="165" fontId="16" fillId="4" borderId="3" xfId="2" applyNumberFormat="1" applyFont="1" applyFill="1" applyBorder="1" applyAlignment="1">
      <alignment vertical="center"/>
    </xf>
    <xf numFmtId="0" fontId="16" fillId="4" borderId="3" xfId="0" applyFont="1" applyFill="1" applyBorder="1">
      <alignment vertical="center"/>
    </xf>
    <xf numFmtId="0" fontId="17" fillId="0" borderId="3" xfId="0" applyFont="1" applyFill="1" applyBorder="1" applyAlignment="1"/>
    <xf numFmtId="0" fontId="17" fillId="4" borderId="5" xfId="0" applyFont="1" applyFill="1" applyBorder="1" applyAlignment="1"/>
    <xf numFmtId="0" fontId="17" fillId="4" borderId="3" xfId="0" applyFont="1" applyFill="1" applyBorder="1" applyAlignment="1"/>
    <xf numFmtId="0" fontId="8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6" fontId="4" fillId="4" borderId="5" xfId="1" applyNumberFormat="1" applyFont="1" applyFill="1" applyBorder="1">
      <alignment vertical="center"/>
    </xf>
    <xf numFmtId="166" fontId="4" fillId="4" borderId="4" xfId="1" applyNumberFormat="1" applyFont="1" applyFill="1" applyBorder="1">
      <alignment vertical="center"/>
    </xf>
    <xf numFmtId="0" fontId="4" fillId="4" borderId="2" xfId="0" applyFont="1" applyFill="1" applyBorder="1" applyAlignment="1">
      <alignment horizontal="center" vertical="center"/>
    </xf>
    <xf numFmtId="166" fontId="4" fillId="4" borderId="3" xfId="1" applyNumberFormat="1" applyFont="1" applyFill="1" applyBorder="1">
      <alignment vertical="center"/>
    </xf>
    <xf numFmtId="0" fontId="7" fillId="4" borderId="3" xfId="0" applyFont="1" applyFill="1" applyBorder="1">
      <alignment vertical="center"/>
    </xf>
    <xf numFmtId="0" fontId="17" fillId="4" borderId="6" xfId="0" applyFont="1" applyFill="1" applyBorder="1">
      <alignment vertical="center"/>
    </xf>
    <xf numFmtId="0" fontId="5" fillId="0" borderId="0" xfId="0" applyFont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3" xfId="0" applyFont="1" applyFill="1" applyBorder="1">
      <alignment vertical="center"/>
    </xf>
    <xf numFmtId="0" fontId="5" fillId="4" borderId="23" xfId="0" applyFont="1" applyFill="1" applyBorder="1">
      <alignment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 textRotation="28"/>
    </xf>
    <xf numFmtId="0" fontId="5" fillId="4" borderId="24" xfId="0" applyFont="1" applyFill="1" applyBorder="1" applyAlignment="1">
      <alignment horizontal="center" vertical="center" textRotation="28"/>
    </xf>
    <xf numFmtId="0" fontId="5" fillId="4" borderId="5" xfId="0" applyFont="1" applyFill="1" applyBorder="1" applyAlignment="1">
      <alignment horizontal="center" vertical="center" textRotation="28"/>
    </xf>
    <xf numFmtId="0" fontId="5" fillId="4" borderId="11" xfId="0" applyFont="1" applyFill="1" applyBorder="1" applyAlignment="1">
      <alignment horizontal="center" vertical="center" textRotation="28"/>
    </xf>
    <xf numFmtId="0" fontId="8" fillId="4" borderId="13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3" xfId="0" applyFont="1" applyFill="1" applyBorder="1">
      <alignment vertical="center"/>
    </xf>
    <xf numFmtId="0" fontId="5" fillId="0" borderId="23" xfId="0" applyFont="1" applyFill="1" applyBorder="1">
      <alignment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2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165" fontId="12" fillId="0" borderId="36" xfId="0" applyNumberFormat="1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165" fontId="12" fillId="0" borderId="38" xfId="0" applyNumberFormat="1" applyFont="1" applyBorder="1" applyAlignment="1">
      <alignment horizontal="center" vertic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id-ID"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d-ID"/>
              <a:t>Grafik Kunjungan tahun 20</a:t>
            </a:r>
            <a:r>
              <a:rPr lang="en-US"/>
              <a:t>20</a:t>
            </a:r>
            <a:endParaRPr lang="id-ID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484232863650653"/>
          <c:y val="0.23895675014843887"/>
          <c:w val="0.8521968503937527"/>
          <c:h val="0.56837047923383865"/>
        </c:manualLayout>
      </c:layout>
      <c:lineChart>
        <c:grouping val="standard"/>
        <c:varyColors val="0"/>
        <c:ser>
          <c:idx val="0"/>
          <c:order val="0"/>
          <c:tx>
            <c:strRef>
              <c:f>Rekap!$E$5:$E$6</c:f>
              <c:strCache>
                <c:ptCount val="1"/>
                <c:pt idx="0">
                  <c:v>HOTEL WISNUS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id-ID"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Rekap!$C$7:$C$19</c:f>
              <c:strCach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Jumlah</c:v>
                </c:pt>
              </c:strCache>
            </c:strRef>
          </c:cat>
          <c:val>
            <c:numRef>
              <c:f>Rekap!$E$7:$E$19</c:f>
              <c:numCache>
                <c:formatCode>_ * #,##0_ ;_ * \-#,##0_ ;_ * "-"_ ;_ @_ </c:formatCode>
                <c:ptCount val="13"/>
                <c:pt idx="0">
                  <c:v>25176</c:v>
                </c:pt>
                <c:pt idx="1">
                  <c:v>25776</c:v>
                </c:pt>
                <c:pt idx="2">
                  <c:v>15081</c:v>
                </c:pt>
                <c:pt idx="3">
                  <c:v>0</c:v>
                </c:pt>
                <c:pt idx="4">
                  <c:v>3323</c:v>
                </c:pt>
                <c:pt idx="5">
                  <c:v>7501</c:v>
                </c:pt>
                <c:pt idx="6">
                  <c:v>17737</c:v>
                </c:pt>
                <c:pt idx="7">
                  <c:v>20491</c:v>
                </c:pt>
                <c:pt idx="8">
                  <c:v>19041</c:v>
                </c:pt>
                <c:pt idx="9">
                  <c:v>19158</c:v>
                </c:pt>
                <c:pt idx="10">
                  <c:v>21835</c:v>
                </c:pt>
                <c:pt idx="11">
                  <c:v>23400</c:v>
                </c:pt>
                <c:pt idx="12">
                  <c:v>198519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Rekap!$F$5:$F$6</c:f>
              <c:strCache>
                <c:ptCount val="1"/>
                <c:pt idx="0">
                  <c:v>HOTEL WISMAN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id-ID"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Rekap!$C$7:$C$19</c:f>
              <c:strCach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Jumlah</c:v>
                </c:pt>
              </c:strCache>
            </c:strRef>
          </c:cat>
          <c:val>
            <c:numRef>
              <c:f>Rekap!$F$7:$F$19</c:f>
              <c:numCache>
                <c:formatCode>_ * #,##0_ ;_ * \-#,##0_ ;_ * "-"_ ;_ @_ </c:formatCode>
                <c:ptCount val="13"/>
                <c:pt idx="0">
                  <c:v>9</c:v>
                </c:pt>
                <c:pt idx="1">
                  <c:v>5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22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Rekap!$G$5:$G$6</c:f>
              <c:strCache>
                <c:ptCount val="1"/>
                <c:pt idx="0">
                  <c:v>OBJEK WISNUS</c:v>
                </c:pt>
              </c:strCache>
            </c:strRef>
          </c:tx>
          <c:spPr>
            <a:ln w="22225" cap="rnd" cmpd="sng" algn="ctr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id-ID"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Rekap!$C$7:$C$19</c:f>
              <c:strCach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Jumlah</c:v>
                </c:pt>
              </c:strCache>
            </c:strRef>
          </c:cat>
          <c:val>
            <c:numRef>
              <c:f>Rekap!$G$7:$G$19</c:f>
              <c:numCache>
                <c:formatCode>_ * #,##0_ ;_ * \-#,##0_ ;_ * "-"_ ;_ @_ </c:formatCode>
                <c:ptCount val="13"/>
                <c:pt idx="0">
                  <c:v>209176</c:v>
                </c:pt>
                <c:pt idx="1">
                  <c:v>115862</c:v>
                </c:pt>
                <c:pt idx="2">
                  <c:v>53440</c:v>
                </c:pt>
                <c:pt idx="3">
                  <c:v>0</c:v>
                </c:pt>
                <c:pt idx="4">
                  <c:v>0</c:v>
                </c:pt>
                <c:pt idx="5">
                  <c:v>23552</c:v>
                </c:pt>
                <c:pt idx="6">
                  <c:v>122053</c:v>
                </c:pt>
                <c:pt idx="7">
                  <c:v>180100</c:v>
                </c:pt>
                <c:pt idx="8">
                  <c:v>128873</c:v>
                </c:pt>
                <c:pt idx="9">
                  <c:v>141576</c:v>
                </c:pt>
                <c:pt idx="10">
                  <c:v>146647</c:v>
                </c:pt>
                <c:pt idx="11">
                  <c:v>149268</c:v>
                </c:pt>
                <c:pt idx="12">
                  <c:v>1270547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Rekap!$H$5:$H$6</c:f>
              <c:strCache>
                <c:ptCount val="1"/>
                <c:pt idx="0">
                  <c:v>OBJEK WISMAN</c:v>
                </c:pt>
              </c:strCache>
            </c:strRef>
          </c:tx>
          <c:spPr>
            <a:ln w="22225" cap="rnd" cmpd="sng" algn="ctr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id-ID"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Rekap!$C$7:$C$19</c:f>
              <c:strCach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Jumlah</c:v>
                </c:pt>
              </c:strCache>
            </c:strRef>
          </c:cat>
          <c:val>
            <c:numRef>
              <c:f>Rekap!$H$7:$H$19</c:f>
              <c:numCache>
                <c:formatCode>_ * #,##0_ ;_ * \-#,##0_ ;_ * "-"_ ;_ @_ </c:formatCode>
                <c:ptCount val="13"/>
                <c:pt idx="0">
                  <c:v>16</c:v>
                </c:pt>
                <c:pt idx="1">
                  <c:v>5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27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Rekap!$I$5:$I$6</c:f>
              <c:strCache>
                <c:ptCount val="1"/>
                <c:pt idx="0">
                  <c:v>RUMAH MAKAN WISNUS</c:v>
                </c:pt>
              </c:strCache>
            </c:strRef>
          </c:tx>
          <c:spPr>
            <a:ln w="22225" cap="rnd" cmpd="sng" algn="ctr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id-ID"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Rekap!$C$7:$C$19</c:f>
              <c:strCach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Jumlah</c:v>
                </c:pt>
              </c:strCache>
            </c:strRef>
          </c:cat>
          <c:val>
            <c:numRef>
              <c:f>Rekap!$I$7:$I$19</c:f>
              <c:numCache>
                <c:formatCode>_ * #,##0_ ;_ * \-#,##0_ ;_ * "-"_ ;_ @_ </c:formatCode>
                <c:ptCount val="13"/>
                <c:pt idx="0">
                  <c:v>169122</c:v>
                </c:pt>
                <c:pt idx="1">
                  <c:v>147405</c:v>
                </c:pt>
                <c:pt idx="2">
                  <c:v>64090</c:v>
                </c:pt>
                <c:pt idx="3">
                  <c:v>0</c:v>
                </c:pt>
                <c:pt idx="4">
                  <c:v>34286</c:v>
                </c:pt>
                <c:pt idx="5">
                  <c:v>63284</c:v>
                </c:pt>
                <c:pt idx="6">
                  <c:v>76247</c:v>
                </c:pt>
                <c:pt idx="7">
                  <c:v>91444</c:v>
                </c:pt>
                <c:pt idx="8">
                  <c:v>82231</c:v>
                </c:pt>
                <c:pt idx="9">
                  <c:v>88130</c:v>
                </c:pt>
                <c:pt idx="10">
                  <c:v>86517</c:v>
                </c:pt>
                <c:pt idx="11">
                  <c:v>108847</c:v>
                </c:pt>
                <c:pt idx="12">
                  <c:v>1011603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marker val="1"/>
        <c:smooth val="0"/>
        <c:axId val="104109184"/>
        <c:axId val="104110720"/>
      </c:lineChart>
      <c:catAx>
        <c:axId val="104109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id-ID"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104110720"/>
        <c:crosses val="autoZero"/>
        <c:auto val="1"/>
        <c:lblAlgn val="ctr"/>
        <c:lblOffset val="100"/>
        <c:noMultiLvlLbl val="0"/>
      </c:catAx>
      <c:valAx>
        <c:axId val="104110720"/>
        <c:scaling>
          <c:orientation val="minMax"/>
        </c:scaling>
        <c:delete val="0"/>
        <c:axPos val="l"/>
        <c:numFmt formatCode="_ * #,##0_ ;_ * \-#,##0_ ;_ * &quot;-&quot;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id-ID"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104109184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id-ID"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4803149606305863" l="0.70866141732289134" r="0.70866141732289134" t="0.74803149606305863" header="0.31496062992129387" footer="0.31496062992129387"/>
    <c:pageSetup paperSize="9" orientation="portrait" horizontalDpi="-3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25975</xdr:colOff>
      <xdr:row>2</xdr:row>
      <xdr:rowOff>34636</xdr:rowOff>
    </xdr:from>
    <xdr:to>
      <xdr:col>24</xdr:col>
      <xdr:colOff>43295</xdr:colOff>
      <xdr:row>20</xdr:row>
      <xdr:rowOff>216478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AG106"/>
  <sheetViews>
    <sheetView tabSelected="1" view="pageBreakPreview" topLeftCell="A7" zoomScaleSheetLayoutView="100" workbookViewId="0">
      <selection activeCell="G13" sqref="G13"/>
    </sheetView>
  </sheetViews>
  <sheetFormatPr defaultRowHeight="12.75" x14ac:dyDescent="0.2"/>
  <cols>
    <col min="1" max="1" width="2" style="2" customWidth="1"/>
    <col min="2" max="2" width="3.5703125" style="2" customWidth="1"/>
    <col min="3" max="3" width="22.7109375" style="2" customWidth="1"/>
    <col min="4" max="4" width="7" style="2" customWidth="1"/>
    <col min="5" max="5" width="5" style="2" customWidth="1"/>
    <col min="6" max="6" width="7" style="2" customWidth="1"/>
    <col min="7" max="7" width="5" style="2" customWidth="1"/>
    <col min="8" max="8" width="7" style="2" customWidth="1"/>
    <col min="9" max="9" width="5" style="2" customWidth="1"/>
    <col min="10" max="10" width="7" style="2" customWidth="1"/>
    <col min="11" max="11" width="5" style="2" customWidth="1"/>
    <col min="12" max="12" width="7" style="2" customWidth="1"/>
    <col min="13" max="13" width="5" style="2" customWidth="1"/>
    <col min="14" max="14" width="7" style="2" customWidth="1"/>
    <col min="15" max="15" width="5" style="2" customWidth="1"/>
    <col min="16" max="16" width="7" style="2" customWidth="1"/>
    <col min="17" max="17" width="5" style="2" customWidth="1"/>
    <col min="18" max="18" width="7" style="2" customWidth="1"/>
    <col min="19" max="19" width="5" style="2" customWidth="1"/>
    <col min="20" max="20" width="7" style="2" customWidth="1"/>
    <col min="21" max="21" width="5" style="2" customWidth="1"/>
    <col min="22" max="22" width="7" style="2" customWidth="1"/>
    <col min="23" max="23" width="5" style="2" customWidth="1"/>
    <col min="24" max="24" width="7" style="2" customWidth="1"/>
    <col min="25" max="25" width="5" style="2" customWidth="1"/>
    <col min="26" max="26" width="7" style="2" customWidth="1"/>
    <col min="27" max="27" width="5" style="2" customWidth="1"/>
    <col min="28" max="28" width="8.140625" style="2" customWidth="1"/>
    <col min="29" max="29" width="5" style="2" customWidth="1"/>
    <col min="30" max="30" width="7.140625" style="2" customWidth="1"/>
    <col min="31" max="31" width="9" style="2" customWidth="1"/>
    <col min="32" max="16384" width="9.140625" style="2"/>
  </cols>
  <sheetData>
    <row r="2" spans="2:33" x14ac:dyDescent="0.2">
      <c r="B2" s="159" t="s">
        <v>33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</row>
    <row r="3" spans="2:33" x14ac:dyDescent="0.2">
      <c r="B3" s="159" t="s">
        <v>123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</row>
    <row r="4" spans="2:33" x14ac:dyDescent="0.2">
      <c r="B4" s="159" t="s">
        <v>238</v>
      </c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</row>
    <row r="5" spans="2:33" ht="6" customHeight="1" thickBot="1" x14ac:dyDescent="0.25"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2:33" ht="14.45" customHeight="1" x14ac:dyDescent="0.2">
      <c r="B6" s="160" t="s">
        <v>0</v>
      </c>
      <c r="C6" s="163" t="s">
        <v>34</v>
      </c>
      <c r="D6" s="166" t="s">
        <v>32</v>
      </c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7" t="s">
        <v>1</v>
      </c>
      <c r="AC6" s="168"/>
      <c r="AD6" s="1"/>
    </row>
    <row r="7" spans="2:33" ht="11.25" customHeight="1" x14ac:dyDescent="0.2">
      <c r="B7" s="161"/>
      <c r="C7" s="164"/>
      <c r="D7" s="171" t="s">
        <v>2</v>
      </c>
      <c r="E7" s="171"/>
      <c r="F7" s="172" t="s">
        <v>3</v>
      </c>
      <c r="G7" s="172"/>
      <c r="H7" s="172" t="s">
        <v>4</v>
      </c>
      <c r="I7" s="172"/>
      <c r="J7" s="172" t="s">
        <v>5</v>
      </c>
      <c r="K7" s="172"/>
      <c r="L7" s="172" t="s">
        <v>6</v>
      </c>
      <c r="M7" s="172"/>
      <c r="N7" s="172" t="s">
        <v>7</v>
      </c>
      <c r="O7" s="172"/>
      <c r="P7" s="172" t="s">
        <v>8</v>
      </c>
      <c r="Q7" s="172"/>
      <c r="R7" s="172" t="s">
        <v>9</v>
      </c>
      <c r="S7" s="172"/>
      <c r="T7" s="172" t="s">
        <v>10</v>
      </c>
      <c r="U7" s="172"/>
      <c r="V7" s="172" t="s">
        <v>11</v>
      </c>
      <c r="W7" s="172"/>
      <c r="X7" s="172" t="s">
        <v>12</v>
      </c>
      <c r="Y7" s="172"/>
      <c r="Z7" s="172" t="s">
        <v>13</v>
      </c>
      <c r="AA7" s="172"/>
      <c r="AB7" s="169"/>
      <c r="AC7" s="170"/>
      <c r="AD7" s="1"/>
    </row>
    <row r="8" spans="2:33" ht="14.45" customHeight="1" thickBot="1" x14ac:dyDescent="0.25">
      <c r="B8" s="162"/>
      <c r="C8" s="165"/>
      <c r="D8" s="150" t="s">
        <v>14</v>
      </c>
      <c r="E8" s="150" t="s">
        <v>15</v>
      </c>
      <c r="F8" s="150" t="s">
        <v>14</v>
      </c>
      <c r="G8" s="150" t="s">
        <v>15</v>
      </c>
      <c r="H8" s="150" t="s">
        <v>14</v>
      </c>
      <c r="I8" s="150" t="s">
        <v>15</v>
      </c>
      <c r="J8" s="150" t="s">
        <v>14</v>
      </c>
      <c r="K8" s="150" t="s">
        <v>15</v>
      </c>
      <c r="L8" s="150" t="s">
        <v>14</v>
      </c>
      <c r="M8" s="150" t="s">
        <v>15</v>
      </c>
      <c r="N8" s="150" t="s">
        <v>14</v>
      </c>
      <c r="O8" s="150" t="s">
        <v>15</v>
      </c>
      <c r="P8" s="150" t="s">
        <v>14</v>
      </c>
      <c r="Q8" s="150" t="s">
        <v>15</v>
      </c>
      <c r="R8" s="150" t="s">
        <v>14</v>
      </c>
      <c r="S8" s="150" t="s">
        <v>15</v>
      </c>
      <c r="T8" s="150" t="s">
        <v>14</v>
      </c>
      <c r="U8" s="150" t="s">
        <v>15</v>
      </c>
      <c r="V8" s="150" t="s">
        <v>14</v>
      </c>
      <c r="W8" s="150" t="s">
        <v>15</v>
      </c>
      <c r="X8" s="150" t="s">
        <v>14</v>
      </c>
      <c r="Y8" s="150" t="s">
        <v>15</v>
      </c>
      <c r="Z8" s="150" t="s">
        <v>14</v>
      </c>
      <c r="AA8" s="150" t="s">
        <v>15</v>
      </c>
      <c r="AB8" s="150" t="s">
        <v>14</v>
      </c>
      <c r="AC8" s="151" t="s">
        <v>15</v>
      </c>
      <c r="AD8" s="1"/>
    </row>
    <row r="9" spans="2:33" ht="14.45" customHeight="1" thickTop="1" x14ac:dyDescent="0.2">
      <c r="B9" s="152">
        <v>1</v>
      </c>
      <c r="C9" s="101" t="s">
        <v>53</v>
      </c>
      <c r="D9" s="130">
        <v>640</v>
      </c>
      <c r="E9" s="130"/>
      <c r="F9" s="114">
        <v>534</v>
      </c>
      <c r="G9" s="130"/>
      <c r="H9" s="114">
        <v>362</v>
      </c>
      <c r="I9" s="130"/>
      <c r="J9" s="114">
        <v>0</v>
      </c>
      <c r="K9" s="130"/>
      <c r="L9" s="114">
        <v>120</v>
      </c>
      <c r="M9" s="130"/>
      <c r="N9" s="114">
        <v>260</v>
      </c>
      <c r="O9" s="130"/>
      <c r="P9" s="135">
        <v>288</v>
      </c>
      <c r="Q9" s="130"/>
      <c r="R9" s="114">
        <v>392</v>
      </c>
      <c r="S9" s="130"/>
      <c r="T9" s="114">
        <v>560</v>
      </c>
      <c r="U9" s="130"/>
      <c r="V9" s="114">
        <v>572</v>
      </c>
      <c r="W9" s="130"/>
      <c r="X9" s="114">
        <v>482</v>
      </c>
      <c r="Y9" s="130"/>
      <c r="Z9" s="130">
        <v>530</v>
      </c>
      <c r="AA9" s="130"/>
      <c r="AB9" s="153">
        <f>D9+F9+H9+J9+L9+N9+P9+R9+T9+V9+X9+Z9</f>
        <v>4740</v>
      </c>
      <c r="AC9" s="154">
        <f>E9+G9+I9+K9+M9+O9+Q9+S9+U9+W9+Y9+AA9</f>
        <v>0</v>
      </c>
      <c r="AD9" s="1"/>
      <c r="AE9" s="16"/>
      <c r="AF9" s="16"/>
    </row>
    <row r="10" spans="2:33" ht="14.45" customHeight="1" x14ac:dyDescent="0.2">
      <c r="B10" s="155">
        <v>2</v>
      </c>
      <c r="C10" s="113" t="s">
        <v>205</v>
      </c>
      <c r="D10" s="130">
        <v>794</v>
      </c>
      <c r="E10" s="130"/>
      <c r="F10" s="114">
        <v>807</v>
      </c>
      <c r="G10" s="130"/>
      <c r="H10" s="114">
        <v>411</v>
      </c>
      <c r="I10" s="130"/>
      <c r="J10" s="114">
        <v>0</v>
      </c>
      <c r="K10" s="130"/>
      <c r="L10" s="114">
        <v>0</v>
      </c>
      <c r="M10" s="130"/>
      <c r="N10" s="114">
        <v>0</v>
      </c>
      <c r="O10" s="130"/>
      <c r="P10" s="135">
        <v>163</v>
      </c>
      <c r="Q10" s="130"/>
      <c r="R10" s="114">
        <v>336</v>
      </c>
      <c r="S10" s="130"/>
      <c r="T10" s="114">
        <v>297</v>
      </c>
      <c r="U10" s="130"/>
      <c r="V10" s="114">
        <v>199</v>
      </c>
      <c r="W10" s="130"/>
      <c r="X10" s="114">
        <v>338</v>
      </c>
      <c r="Y10" s="130"/>
      <c r="Z10" s="130">
        <v>254</v>
      </c>
      <c r="AA10" s="130"/>
      <c r="AB10" s="156">
        <f t="shared" ref="AB10:AB62" si="0">D10+F10+H10+J10+L10+N10+P10+R10+T10+V10+X10+Z10</f>
        <v>3599</v>
      </c>
      <c r="AC10" s="154">
        <f t="shared" ref="AC10:AC62" si="1">E10+G10+I10+K10+M10+O10+Q10+S10+U10+W10+Y10+AA10</f>
        <v>0</v>
      </c>
      <c r="AD10" s="1"/>
    </row>
    <row r="11" spans="2:33" ht="14.45" customHeight="1" x14ac:dyDescent="0.2">
      <c r="B11" s="155">
        <v>3</v>
      </c>
      <c r="C11" s="113" t="s">
        <v>35</v>
      </c>
      <c r="D11" s="130">
        <v>1400</v>
      </c>
      <c r="E11" s="130"/>
      <c r="F11" s="114">
        <v>1104</v>
      </c>
      <c r="G11" s="130"/>
      <c r="H11" s="114">
        <v>420</v>
      </c>
      <c r="I11" s="130"/>
      <c r="J11" s="114">
        <v>0</v>
      </c>
      <c r="K11" s="130"/>
      <c r="L11" s="114">
        <v>0</v>
      </c>
      <c r="M11" s="130"/>
      <c r="N11" s="114">
        <v>0</v>
      </c>
      <c r="O11" s="130"/>
      <c r="P11" s="135">
        <v>0</v>
      </c>
      <c r="Q11" s="130"/>
      <c r="R11" s="114">
        <v>0</v>
      </c>
      <c r="S11" s="130"/>
      <c r="T11" s="114">
        <v>0</v>
      </c>
      <c r="U11" s="130"/>
      <c r="V11" s="114">
        <v>0</v>
      </c>
      <c r="W11" s="130"/>
      <c r="X11" s="114">
        <v>0</v>
      </c>
      <c r="Y11" s="130"/>
      <c r="Z11" s="130">
        <v>0</v>
      </c>
      <c r="AA11" s="130"/>
      <c r="AB11" s="156">
        <f t="shared" si="0"/>
        <v>2924</v>
      </c>
      <c r="AC11" s="154">
        <f t="shared" si="1"/>
        <v>0</v>
      </c>
      <c r="AD11" s="1"/>
    </row>
    <row r="12" spans="2:33" ht="14.45" customHeight="1" x14ac:dyDescent="0.2">
      <c r="B12" s="155">
        <v>4</v>
      </c>
      <c r="C12" s="157" t="s">
        <v>60</v>
      </c>
      <c r="D12" s="130">
        <v>848</v>
      </c>
      <c r="E12" s="130"/>
      <c r="F12" s="114">
        <v>943</v>
      </c>
      <c r="G12" s="130"/>
      <c r="H12" s="114">
        <v>875</v>
      </c>
      <c r="I12" s="130"/>
      <c r="J12" s="114">
        <v>0</v>
      </c>
      <c r="K12" s="130"/>
      <c r="L12" s="114">
        <v>0</v>
      </c>
      <c r="M12" s="130"/>
      <c r="N12" s="114">
        <v>425</v>
      </c>
      <c r="O12" s="130"/>
      <c r="P12" s="135">
        <v>619</v>
      </c>
      <c r="Q12" s="130"/>
      <c r="R12" s="114">
        <v>903</v>
      </c>
      <c r="S12" s="130"/>
      <c r="T12" s="114">
        <v>706</v>
      </c>
      <c r="U12" s="130"/>
      <c r="V12" s="114">
        <v>912</v>
      </c>
      <c r="W12" s="130"/>
      <c r="X12" s="114">
        <v>697</v>
      </c>
      <c r="Y12" s="130"/>
      <c r="Z12" s="130">
        <v>938</v>
      </c>
      <c r="AA12" s="130"/>
      <c r="AB12" s="156">
        <f t="shared" si="0"/>
        <v>7866</v>
      </c>
      <c r="AC12" s="154">
        <f t="shared" si="1"/>
        <v>0</v>
      </c>
      <c r="AD12" s="1"/>
      <c r="AG12" s="3" t="s">
        <v>30</v>
      </c>
    </row>
    <row r="13" spans="2:33" ht="14.45" customHeight="1" x14ac:dyDescent="0.2">
      <c r="B13" s="155">
        <v>5</v>
      </c>
      <c r="C13" s="113" t="s">
        <v>36</v>
      </c>
      <c r="D13" s="130">
        <v>744</v>
      </c>
      <c r="E13" s="130"/>
      <c r="F13" s="114">
        <v>630</v>
      </c>
      <c r="G13" s="130"/>
      <c r="H13" s="114">
        <v>664</v>
      </c>
      <c r="I13" s="130"/>
      <c r="J13" s="114">
        <v>0</v>
      </c>
      <c r="K13" s="130"/>
      <c r="L13" s="114">
        <v>410</v>
      </c>
      <c r="M13" s="130"/>
      <c r="N13" s="114">
        <v>202</v>
      </c>
      <c r="O13" s="130"/>
      <c r="P13" s="135">
        <v>266</v>
      </c>
      <c r="Q13" s="130"/>
      <c r="R13" s="114">
        <v>480</v>
      </c>
      <c r="S13" s="130"/>
      <c r="T13" s="114">
        <v>200</v>
      </c>
      <c r="U13" s="130"/>
      <c r="V13" s="114">
        <v>288</v>
      </c>
      <c r="W13" s="130"/>
      <c r="X13" s="114">
        <v>298</v>
      </c>
      <c r="Y13" s="130"/>
      <c r="Z13" s="130">
        <v>340</v>
      </c>
      <c r="AA13" s="130"/>
      <c r="AB13" s="156">
        <f t="shared" si="0"/>
        <v>4522</v>
      </c>
      <c r="AC13" s="154">
        <f t="shared" si="1"/>
        <v>0</v>
      </c>
      <c r="AD13" s="1"/>
    </row>
    <row r="14" spans="2:33" ht="14.45" customHeight="1" x14ac:dyDescent="0.2">
      <c r="B14" s="155">
        <v>6</v>
      </c>
      <c r="C14" s="157" t="s">
        <v>37</v>
      </c>
      <c r="D14" s="130">
        <v>270</v>
      </c>
      <c r="E14" s="130"/>
      <c r="F14" s="114">
        <v>232</v>
      </c>
      <c r="G14" s="130"/>
      <c r="H14" s="114">
        <v>263</v>
      </c>
      <c r="I14" s="130"/>
      <c r="J14" s="114">
        <v>0</v>
      </c>
      <c r="K14" s="130"/>
      <c r="L14" s="114">
        <v>84</v>
      </c>
      <c r="M14" s="130"/>
      <c r="N14" s="114">
        <v>74</v>
      </c>
      <c r="O14" s="130"/>
      <c r="P14" s="135">
        <v>129</v>
      </c>
      <c r="Q14" s="130"/>
      <c r="R14" s="114">
        <v>144</v>
      </c>
      <c r="S14" s="130"/>
      <c r="T14" s="114">
        <v>158</v>
      </c>
      <c r="U14" s="130"/>
      <c r="V14" s="114">
        <v>152</v>
      </c>
      <c r="W14" s="130"/>
      <c r="X14" s="114">
        <v>184</v>
      </c>
      <c r="Y14" s="130"/>
      <c r="Z14" s="130">
        <v>186</v>
      </c>
      <c r="AA14" s="130"/>
      <c r="AB14" s="156">
        <f t="shared" si="0"/>
        <v>1876</v>
      </c>
      <c r="AC14" s="154">
        <f t="shared" si="1"/>
        <v>0</v>
      </c>
      <c r="AD14" s="1"/>
    </row>
    <row r="15" spans="2:33" ht="14.45" customHeight="1" x14ac:dyDescent="0.2">
      <c r="B15" s="155">
        <v>7</v>
      </c>
      <c r="C15" s="113" t="s">
        <v>91</v>
      </c>
      <c r="D15" s="130">
        <v>546</v>
      </c>
      <c r="E15" s="130"/>
      <c r="F15" s="114">
        <v>441</v>
      </c>
      <c r="G15" s="130"/>
      <c r="H15" s="114">
        <v>205</v>
      </c>
      <c r="I15" s="130"/>
      <c r="J15" s="114">
        <v>0</v>
      </c>
      <c r="K15" s="130"/>
      <c r="L15" s="114">
        <v>0</v>
      </c>
      <c r="M15" s="130"/>
      <c r="N15" s="114">
        <v>120</v>
      </c>
      <c r="O15" s="130"/>
      <c r="P15" s="135">
        <v>220</v>
      </c>
      <c r="Q15" s="130"/>
      <c r="R15" s="114">
        <v>475</v>
      </c>
      <c r="S15" s="130"/>
      <c r="T15" s="114">
        <v>227</v>
      </c>
      <c r="U15" s="130"/>
      <c r="V15" s="114">
        <v>296</v>
      </c>
      <c r="W15" s="130"/>
      <c r="X15" s="114">
        <v>298</v>
      </c>
      <c r="Y15" s="130"/>
      <c r="Z15" s="130">
        <v>364</v>
      </c>
      <c r="AA15" s="130"/>
      <c r="AB15" s="156">
        <f t="shared" si="0"/>
        <v>3192</v>
      </c>
      <c r="AC15" s="154">
        <f t="shared" si="1"/>
        <v>0</v>
      </c>
      <c r="AD15" s="1"/>
    </row>
    <row r="16" spans="2:33" ht="14.45" customHeight="1" x14ac:dyDescent="0.2">
      <c r="B16" s="155">
        <v>8</v>
      </c>
      <c r="C16" s="113" t="s">
        <v>206</v>
      </c>
      <c r="D16" s="130">
        <v>2000</v>
      </c>
      <c r="E16" s="130"/>
      <c r="F16" s="114">
        <v>2602</v>
      </c>
      <c r="G16" s="130"/>
      <c r="H16" s="114">
        <v>1200</v>
      </c>
      <c r="I16" s="130"/>
      <c r="J16" s="114">
        <v>0</v>
      </c>
      <c r="K16" s="130"/>
      <c r="L16" s="114">
        <v>0</v>
      </c>
      <c r="M16" s="130"/>
      <c r="N16" s="114">
        <v>352</v>
      </c>
      <c r="O16" s="130"/>
      <c r="P16" s="135">
        <v>2224</v>
      </c>
      <c r="Q16" s="130"/>
      <c r="R16" s="114">
        <v>2907</v>
      </c>
      <c r="S16" s="130"/>
      <c r="T16" s="114">
        <v>2200</v>
      </c>
      <c r="U16" s="130"/>
      <c r="V16" s="114">
        <v>3430</v>
      </c>
      <c r="W16" s="130"/>
      <c r="X16" s="114">
        <v>3562</v>
      </c>
      <c r="Y16" s="130"/>
      <c r="Z16" s="130">
        <v>3622</v>
      </c>
      <c r="AA16" s="130"/>
      <c r="AB16" s="156">
        <f t="shared" si="0"/>
        <v>24099</v>
      </c>
      <c r="AC16" s="154">
        <f t="shared" si="1"/>
        <v>0</v>
      </c>
      <c r="AD16" s="1"/>
    </row>
    <row r="17" spans="2:31" ht="14.45" customHeight="1" x14ac:dyDescent="0.2">
      <c r="B17" s="155">
        <v>9</v>
      </c>
      <c r="C17" s="113" t="s">
        <v>38</v>
      </c>
      <c r="D17" s="130">
        <v>320</v>
      </c>
      <c r="E17" s="130"/>
      <c r="F17" s="114">
        <v>472</v>
      </c>
      <c r="G17" s="130"/>
      <c r="H17" s="114">
        <v>160</v>
      </c>
      <c r="I17" s="130"/>
      <c r="J17" s="114">
        <v>0</v>
      </c>
      <c r="K17" s="130"/>
      <c r="L17" s="114">
        <v>62</v>
      </c>
      <c r="M17" s="130"/>
      <c r="N17" s="114">
        <v>80</v>
      </c>
      <c r="O17" s="130"/>
      <c r="P17" s="135">
        <v>402</v>
      </c>
      <c r="Q17" s="130"/>
      <c r="R17" s="114">
        <v>280</v>
      </c>
      <c r="S17" s="130"/>
      <c r="T17" s="114">
        <v>452</v>
      </c>
      <c r="U17" s="130"/>
      <c r="V17" s="114">
        <v>279</v>
      </c>
      <c r="W17" s="130"/>
      <c r="X17" s="114">
        <v>296</v>
      </c>
      <c r="Y17" s="130"/>
      <c r="Z17" s="130">
        <v>312</v>
      </c>
      <c r="AA17" s="130"/>
      <c r="AB17" s="156">
        <f t="shared" si="0"/>
        <v>3115</v>
      </c>
      <c r="AC17" s="154">
        <f t="shared" si="1"/>
        <v>0</v>
      </c>
      <c r="AD17" s="1"/>
      <c r="AE17" s="15"/>
    </row>
    <row r="18" spans="2:31" ht="14.45" customHeight="1" x14ac:dyDescent="0.2">
      <c r="B18" s="155">
        <v>10</v>
      </c>
      <c r="C18" s="157" t="s">
        <v>39</v>
      </c>
      <c r="D18" s="130">
        <v>523</v>
      </c>
      <c r="E18" s="130"/>
      <c r="F18" s="114">
        <v>470</v>
      </c>
      <c r="G18" s="130"/>
      <c r="H18" s="114">
        <v>284</v>
      </c>
      <c r="I18" s="130"/>
      <c r="J18" s="114">
        <v>0</v>
      </c>
      <c r="K18" s="130"/>
      <c r="L18" s="114">
        <v>46</v>
      </c>
      <c r="M18" s="130"/>
      <c r="N18" s="114">
        <v>88</v>
      </c>
      <c r="O18" s="130"/>
      <c r="P18" s="135">
        <v>206</v>
      </c>
      <c r="Q18" s="130"/>
      <c r="R18" s="114">
        <v>322</v>
      </c>
      <c r="S18" s="130"/>
      <c r="T18" s="114">
        <v>218</v>
      </c>
      <c r="U18" s="130"/>
      <c r="V18" s="114">
        <v>251</v>
      </c>
      <c r="W18" s="130"/>
      <c r="X18" s="114">
        <v>262</v>
      </c>
      <c r="Y18" s="130"/>
      <c r="Z18" s="130">
        <v>283</v>
      </c>
      <c r="AA18" s="130"/>
      <c r="AB18" s="156">
        <f t="shared" si="0"/>
        <v>2953</v>
      </c>
      <c r="AC18" s="154">
        <f t="shared" si="1"/>
        <v>0</v>
      </c>
      <c r="AD18" s="1"/>
    </row>
    <row r="19" spans="2:31" ht="14.45" customHeight="1" x14ac:dyDescent="0.2">
      <c r="B19" s="155">
        <v>11</v>
      </c>
      <c r="C19" s="113" t="s">
        <v>40</v>
      </c>
      <c r="D19" s="130">
        <v>240</v>
      </c>
      <c r="E19" s="130"/>
      <c r="F19" s="114">
        <v>249</v>
      </c>
      <c r="G19" s="130"/>
      <c r="H19" s="114">
        <v>108</v>
      </c>
      <c r="I19" s="130"/>
      <c r="J19" s="114">
        <v>0</v>
      </c>
      <c r="K19" s="130"/>
      <c r="L19" s="114">
        <v>112</v>
      </c>
      <c r="M19" s="130"/>
      <c r="N19" s="114">
        <v>186</v>
      </c>
      <c r="O19" s="130"/>
      <c r="P19" s="135">
        <v>191</v>
      </c>
      <c r="Q19" s="130"/>
      <c r="R19" s="114">
        <v>222</v>
      </c>
      <c r="S19" s="130"/>
      <c r="T19" s="114">
        <v>186</v>
      </c>
      <c r="U19" s="130"/>
      <c r="V19" s="114">
        <v>205</v>
      </c>
      <c r="W19" s="130"/>
      <c r="X19" s="114">
        <v>171</v>
      </c>
      <c r="Y19" s="130"/>
      <c r="Z19" s="130">
        <v>244</v>
      </c>
      <c r="AA19" s="130"/>
      <c r="AB19" s="156">
        <f t="shared" si="0"/>
        <v>2114</v>
      </c>
      <c r="AC19" s="154">
        <f t="shared" si="1"/>
        <v>0</v>
      </c>
      <c r="AD19" s="1"/>
    </row>
    <row r="20" spans="2:31" ht="14.45" customHeight="1" x14ac:dyDescent="0.2">
      <c r="B20" s="155">
        <v>12</v>
      </c>
      <c r="C20" s="157" t="s">
        <v>41</v>
      </c>
      <c r="D20" s="130">
        <v>682</v>
      </c>
      <c r="E20" s="130"/>
      <c r="F20" s="114">
        <v>588</v>
      </c>
      <c r="G20" s="130"/>
      <c r="H20" s="114">
        <v>840</v>
      </c>
      <c r="I20" s="130"/>
      <c r="J20" s="114">
        <v>0</v>
      </c>
      <c r="K20" s="130"/>
      <c r="L20" s="114">
        <v>382</v>
      </c>
      <c r="M20" s="130"/>
      <c r="N20" s="114">
        <v>410</v>
      </c>
      <c r="O20" s="130"/>
      <c r="P20" s="135">
        <v>414</v>
      </c>
      <c r="Q20" s="130"/>
      <c r="R20" s="114">
        <v>467</v>
      </c>
      <c r="S20" s="130"/>
      <c r="T20" s="114">
        <v>415</v>
      </c>
      <c r="U20" s="130"/>
      <c r="V20" s="114">
        <v>522</v>
      </c>
      <c r="W20" s="130"/>
      <c r="X20" s="114">
        <v>518</v>
      </c>
      <c r="Y20" s="130"/>
      <c r="Z20" s="130">
        <v>502</v>
      </c>
      <c r="AA20" s="130"/>
      <c r="AB20" s="156">
        <f t="shared" si="0"/>
        <v>5740</v>
      </c>
      <c r="AC20" s="154">
        <f t="shared" si="1"/>
        <v>0</v>
      </c>
      <c r="AD20" s="1"/>
    </row>
    <row r="21" spans="2:31" ht="14.45" customHeight="1" x14ac:dyDescent="0.2">
      <c r="B21" s="155">
        <v>13</v>
      </c>
      <c r="C21" s="113" t="s">
        <v>42</v>
      </c>
      <c r="D21" s="130">
        <v>480</v>
      </c>
      <c r="E21" s="130"/>
      <c r="F21" s="114">
        <v>424</v>
      </c>
      <c r="G21" s="130"/>
      <c r="H21" s="114">
        <v>315</v>
      </c>
      <c r="I21" s="130"/>
      <c r="J21" s="114">
        <v>0</v>
      </c>
      <c r="K21" s="130"/>
      <c r="L21" s="114">
        <v>240</v>
      </c>
      <c r="M21" s="130"/>
      <c r="N21" s="114">
        <v>265</v>
      </c>
      <c r="O21" s="130"/>
      <c r="P21" s="135">
        <v>326</v>
      </c>
      <c r="Q21" s="130"/>
      <c r="R21" s="114">
        <v>332</v>
      </c>
      <c r="S21" s="130"/>
      <c r="T21" s="114">
        <v>162</v>
      </c>
      <c r="U21" s="130"/>
      <c r="V21" s="114">
        <v>170</v>
      </c>
      <c r="W21" s="130"/>
      <c r="X21" s="114">
        <v>176</v>
      </c>
      <c r="Y21" s="130"/>
      <c r="Z21" s="130">
        <v>180</v>
      </c>
      <c r="AA21" s="130"/>
      <c r="AB21" s="156">
        <f t="shared" si="0"/>
        <v>3070</v>
      </c>
      <c r="AC21" s="154">
        <f t="shared" si="1"/>
        <v>0</v>
      </c>
      <c r="AD21" s="1"/>
    </row>
    <row r="22" spans="2:31" ht="14.45" customHeight="1" x14ac:dyDescent="0.2">
      <c r="B22" s="155">
        <v>14</v>
      </c>
      <c r="C22" s="113" t="s">
        <v>43</v>
      </c>
      <c r="D22" s="130">
        <v>652</v>
      </c>
      <c r="E22" s="130"/>
      <c r="F22" s="114">
        <v>650</v>
      </c>
      <c r="G22" s="130"/>
      <c r="H22" s="114">
        <v>342</v>
      </c>
      <c r="I22" s="130"/>
      <c r="J22" s="114">
        <v>0</v>
      </c>
      <c r="K22" s="130"/>
      <c r="L22" s="114">
        <v>306</v>
      </c>
      <c r="M22" s="130"/>
      <c r="N22" s="114">
        <v>348</v>
      </c>
      <c r="O22" s="130"/>
      <c r="P22" s="135">
        <v>298</v>
      </c>
      <c r="Q22" s="130"/>
      <c r="R22" s="114">
        <v>263</v>
      </c>
      <c r="S22" s="130"/>
      <c r="T22" s="114">
        <v>286</v>
      </c>
      <c r="U22" s="130"/>
      <c r="V22" s="114">
        <v>219</v>
      </c>
      <c r="W22" s="130"/>
      <c r="X22" s="114">
        <v>243</v>
      </c>
      <c r="Y22" s="130"/>
      <c r="Z22" s="130">
        <v>480</v>
      </c>
      <c r="AA22" s="130"/>
      <c r="AB22" s="156">
        <f t="shared" si="0"/>
        <v>4087</v>
      </c>
      <c r="AC22" s="154">
        <f t="shared" si="1"/>
        <v>0</v>
      </c>
      <c r="AD22" s="1"/>
    </row>
    <row r="23" spans="2:31" ht="14.45" customHeight="1" x14ac:dyDescent="0.2">
      <c r="B23" s="155">
        <v>15</v>
      </c>
      <c r="C23" s="113" t="s">
        <v>59</v>
      </c>
      <c r="D23" s="130">
        <v>210</v>
      </c>
      <c r="E23" s="130"/>
      <c r="F23" s="114">
        <v>198</v>
      </c>
      <c r="G23" s="130"/>
      <c r="H23" s="114">
        <v>82</v>
      </c>
      <c r="I23" s="130"/>
      <c r="J23" s="114">
        <v>0</v>
      </c>
      <c r="K23" s="130"/>
      <c r="L23" s="114">
        <v>30</v>
      </c>
      <c r="M23" s="130"/>
      <c r="N23" s="114">
        <v>42</v>
      </c>
      <c r="O23" s="130"/>
      <c r="P23" s="135">
        <v>68</v>
      </c>
      <c r="Q23" s="130"/>
      <c r="R23" s="114">
        <v>78</v>
      </c>
      <c r="S23" s="130"/>
      <c r="T23" s="114">
        <v>84</v>
      </c>
      <c r="U23" s="130"/>
      <c r="V23" s="114">
        <v>86</v>
      </c>
      <c r="W23" s="130"/>
      <c r="X23" s="114">
        <v>68</v>
      </c>
      <c r="Y23" s="130"/>
      <c r="Z23" s="130">
        <v>76</v>
      </c>
      <c r="AA23" s="130"/>
      <c r="AB23" s="156">
        <f t="shared" si="0"/>
        <v>1022</v>
      </c>
      <c r="AC23" s="154">
        <f t="shared" si="1"/>
        <v>0</v>
      </c>
      <c r="AD23" s="1"/>
    </row>
    <row r="24" spans="2:31" ht="14.45" customHeight="1" x14ac:dyDescent="0.2">
      <c r="B24" s="155">
        <v>16</v>
      </c>
      <c r="C24" s="157" t="s">
        <v>44</v>
      </c>
      <c r="D24" s="130">
        <v>423</v>
      </c>
      <c r="E24" s="130"/>
      <c r="F24" s="114">
        <v>398</v>
      </c>
      <c r="G24" s="130"/>
      <c r="H24" s="114">
        <v>382</v>
      </c>
      <c r="I24" s="130"/>
      <c r="J24" s="114">
        <v>0</v>
      </c>
      <c r="K24" s="130"/>
      <c r="L24" s="114">
        <v>0</v>
      </c>
      <c r="M24" s="130"/>
      <c r="N24" s="114">
        <v>292</v>
      </c>
      <c r="O24" s="130"/>
      <c r="P24" s="135">
        <v>1960</v>
      </c>
      <c r="Q24" s="130"/>
      <c r="R24" s="114">
        <v>379</v>
      </c>
      <c r="S24" s="130"/>
      <c r="T24" s="114">
        <v>374</v>
      </c>
      <c r="U24" s="130"/>
      <c r="V24" s="114">
        <v>398</v>
      </c>
      <c r="W24" s="130"/>
      <c r="X24" s="114">
        <v>454</v>
      </c>
      <c r="Y24" s="130"/>
      <c r="Z24" s="130">
        <v>472</v>
      </c>
      <c r="AA24" s="130"/>
      <c r="AB24" s="156">
        <f t="shared" si="0"/>
        <v>5532</v>
      </c>
      <c r="AC24" s="154">
        <f t="shared" si="1"/>
        <v>0</v>
      </c>
      <c r="AD24" s="1"/>
    </row>
    <row r="25" spans="2:31" ht="14.45" customHeight="1" x14ac:dyDescent="0.2">
      <c r="B25" s="155">
        <v>17</v>
      </c>
      <c r="C25" s="113" t="s">
        <v>45</v>
      </c>
      <c r="D25" s="130">
        <v>386</v>
      </c>
      <c r="E25" s="130"/>
      <c r="F25" s="114">
        <v>318</v>
      </c>
      <c r="G25" s="130"/>
      <c r="H25" s="114">
        <v>110</v>
      </c>
      <c r="I25" s="130"/>
      <c r="J25" s="114">
        <v>0</v>
      </c>
      <c r="K25" s="130"/>
      <c r="L25" s="114">
        <v>0</v>
      </c>
      <c r="M25" s="130"/>
      <c r="N25" s="114">
        <v>132</v>
      </c>
      <c r="O25" s="130"/>
      <c r="P25" s="135">
        <v>182</v>
      </c>
      <c r="Q25" s="130"/>
      <c r="R25" s="114">
        <v>202</v>
      </c>
      <c r="S25" s="130"/>
      <c r="T25" s="114">
        <v>168</v>
      </c>
      <c r="U25" s="130"/>
      <c r="V25" s="114">
        <v>0</v>
      </c>
      <c r="W25" s="130"/>
      <c r="X25" s="114">
        <v>0</v>
      </c>
      <c r="Y25" s="130"/>
      <c r="Z25" s="130">
        <v>0</v>
      </c>
      <c r="AA25" s="130"/>
      <c r="AB25" s="156">
        <f t="shared" si="0"/>
        <v>1498</v>
      </c>
      <c r="AC25" s="154">
        <f t="shared" si="1"/>
        <v>0</v>
      </c>
      <c r="AD25" s="1"/>
    </row>
    <row r="26" spans="2:31" ht="14.45" customHeight="1" x14ac:dyDescent="0.2">
      <c r="B26" s="155">
        <v>18</v>
      </c>
      <c r="C26" s="113" t="s">
        <v>46</v>
      </c>
      <c r="D26" s="130">
        <v>599</v>
      </c>
      <c r="E26" s="130"/>
      <c r="F26" s="114">
        <v>343</v>
      </c>
      <c r="G26" s="130"/>
      <c r="H26" s="114">
        <v>136</v>
      </c>
      <c r="I26" s="130"/>
      <c r="J26" s="114">
        <v>0</v>
      </c>
      <c r="K26" s="130"/>
      <c r="L26" s="114">
        <v>0</v>
      </c>
      <c r="M26" s="130"/>
      <c r="N26" s="114">
        <v>0</v>
      </c>
      <c r="O26" s="130"/>
      <c r="P26" s="135">
        <v>336</v>
      </c>
      <c r="Q26" s="130"/>
      <c r="R26" s="114">
        <v>718</v>
      </c>
      <c r="S26" s="130"/>
      <c r="T26" s="114">
        <v>380</v>
      </c>
      <c r="U26" s="130"/>
      <c r="V26" s="114">
        <v>576</v>
      </c>
      <c r="W26" s="130"/>
      <c r="X26" s="114">
        <v>654</v>
      </c>
      <c r="Y26" s="130"/>
      <c r="Z26" s="130">
        <v>441</v>
      </c>
      <c r="AA26" s="130"/>
      <c r="AB26" s="156">
        <f t="shared" si="0"/>
        <v>4183</v>
      </c>
      <c r="AC26" s="154">
        <f t="shared" si="1"/>
        <v>0</v>
      </c>
      <c r="AD26" s="1"/>
    </row>
    <row r="27" spans="2:31" ht="14.45" customHeight="1" x14ac:dyDescent="0.2">
      <c r="B27" s="155">
        <v>19</v>
      </c>
      <c r="C27" s="113" t="s">
        <v>61</v>
      </c>
      <c r="D27" s="130">
        <v>2566</v>
      </c>
      <c r="E27" s="130"/>
      <c r="F27" s="114">
        <v>3386</v>
      </c>
      <c r="G27" s="130"/>
      <c r="H27" s="114">
        <v>1880</v>
      </c>
      <c r="I27" s="130"/>
      <c r="J27" s="114">
        <v>0</v>
      </c>
      <c r="K27" s="130"/>
      <c r="L27" s="114">
        <v>0</v>
      </c>
      <c r="M27" s="130"/>
      <c r="N27" s="114">
        <v>0</v>
      </c>
      <c r="O27" s="130"/>
      <c r="P27" s="135">
        <v>2082</v>
      </c>
      <c r="Q27" s="130"/>
      <c r="R27" s="114">
        <v>3052</v>
      </c>
      <c r="S27" s="130"/>
      <c r="T27" s="114">
        <v>4884</v>
      </c>
      <c r="U27" s="130"/>
      <c r="V27" s="114">
        <v>2582</v>
      </c>
      <c r="W27" s="130"/>
      <c r="X27" s="114">
        <v>3570</v>
      </c>
      <c r="Y27" s="130"/>
      <c r="Z27" s="130">
        <v>3570</v>
      </c>
      <c r="AA27" s="130"/>
      <c r="AB27" s="156">
        <f t="shared" si="0"/>
        <v>27572</v>
      </c>
      <c r="AC27" s="154">
        <f t="shared" si="1"/>
        <v>0</v>
      </c>
      <c r="AD27" s="1"/>
    </row>
    <row r="28" spans="2:31" ht="14.45" customHeight="1" x14ac:dyDescent="0.2">
      <c r="B28" s="155">
        <v>20</v>
      </c>
      <c r="C28" s="113" t="s">
        <v>57</v>
      </c>
      <c r="D28" s="130">
        <v>368</v>
      </c>
      <c r="E28" s="130"/>
      <c r="F28" s="114">
        <v>154</v>
      </c>
      <c r="G28" s="130"/>
      <c r="H28" s="114">
        <v>140</v>
      </c>
      <c r="I28" s="130"/>
      <c r="J28" s="114">
        <v>0</v>
      </c>
      <c r="K28" s="130"/>
      <c r="L28" s="114">
        <v>86</v>
      </c>
      <c r="M28" s="130"/>
      <c r="N28" s="114">
        <v>148</v>
      </c>
      <c r="O28" s="130"/>
      <c r="P28" s="135">
        <v>160</v>
      </c>
      <c r="Q28" s="130"/>
      <c r="R28" s="114">
        <v>178</v>
      </c>
      <c r="S28" s="130"/>
      <c r="T28" s="114">
        <v>166</v>
      </c>
      <c r="U28" s="130"/>
      <c r="V28" s="114">
        <v>160</v>
      </c>
      <c r="W28" s="130"/>
      <c r="X28" s="114">
        <v>158</v>
      </c>
      <c r="Y28" s="130"/>
      <c r="Z28" s="130">
        <v>208</v>
      </c>
      <c r="AA28" s="130"/>
      <c r="AB28" s="156">
        <f t="shared" si="0"/>
        <v>1926</v>
      </c>
      <c r="AC28" s="154">
        <f t="shared" si="1"/>
        <v>0</v>
      </c>
      <c r="AD28" s="1"/>
    </row>
    <row r="29" spans="2:31" ht="14.45" customHeight="1" x14ac:dyDescent="0.2">
      <c r="B29" s="155">
        <v>21</v>
      </c>
      <c r="C29" s="113" t="s">
        <v>54</v>
      </c>
      <c r="D29" s="130">
        <v>450</v>
      </c>
      <c r="E29" s="130"/>
      <c r="F29" s="114">
        <v>388</v>
      </c>
      <c r="G29" s="130"/>
      <c r="H29" s="114">
        <v>128</v>
      </c>
      <c r="I29" s="130"/>
      <c r="J29" s="114">
        <v>0</v>
      </c>
      <c r="K29" s="130"/>
      <c r="L29" s="114">
        <v>0</v>
      </c>
      <c r="M29" s="130"/>
      <c r="N29" s="114">
        <v>0</v>
      </c>
      <c r="O29" s="130"/>
      <c r="P29" s="135">
        <v>102</v>
      </c>
      <c r="Q29" s="130"/>
      <c r="R29" s="114">
        <v>110</v>
      </c>
      <c r="S29" s="130"/>
      <c r="T29" s="114">
        <v>68</v>
      </c>
      <c r="U29" s="130"/>
      <c r="V29" s="114">
        <v>75</v>
      </c>
      <c r="W29" s="130"/>
      <c r="X29" s="114">
        <v>82</v>
      </c>
      <c r="Y29" s="130"/>
      <c r="Z29" s="130">
        <v>124</v>
      </c>
      <c r="AA29" s="130"/>
      <c r="AB29" s="156">
        <f t="shared" si="0"/>
        <v>1527</v>
      </c>
      <c r="AC29" s="154">
        <f t="shared" si="1"/>
        <v>0</v>
      </c>
      <c r="AD29" s="1"/>
    </row>
    <row r="30" spans="2:31" ht="14.45" customHeight="1" x14ac:dyDescent="0.2">
      <c r="B30" s="155">
        <v>22</v>
      </c>
      <c r="C30" s="113" t="s">
        <v>47</v>
      </c>
      <c r="D30" s="130">
        <v>628</v>
      </c>
      <c r="E30" s="130"/>
      <c r="F30" s="114">
        <v>580</v>
      </c>
      <c r="G30" s="130"/>
      <c r="H30" s="114">
        <v>302</v>
      </c>
      <c r="I30" s="130"/>
      <c r="J30" s="114">
        <v>0</v>
      </c>
      <c r="K30" s="130"/>
      <c r="L30" s="114">
        <v>174</v>
      </c>
      <c r="M30" s="130"/>
      <c r="N30" s="114">
        <v>210</v>
      </c>
      <c r="O30" s="130"/>
      <c r="P30" s="135">
        <v>416</v>
      </c>
      <c r="Q30" s="130"/>
      <c r="R30" s="114">
        <v>437</v>
      </c>
      <c r="S30" s="130"/>
      <c r="T30" s="114">
        <v>420</v>
      </c>
      <c r="U30" s="130"/>
      <c r="V30" s="114">
        <v>434</v>
      </c>
      <c r="W30" s="130"/>
      <c r="X30" s="114">
        <v>511</v>
      </c>
      <c r="Y30" s="130"/>
      <c r="Z30" s="130">
        <v>608</v>
      </c>
      <c r="AA30" s="130"/>
      <c r="AB30" s="156">
        <f t="shared" si="0"/>
        <v>4720</v>
      </c>
      <c r="AC30" s="154">
        <f t="shared" si="1"/>
        <v>0</v>
      </c>
      <c r="AD30" s="1"/>
    </row>
    <row r="31" spans="2:31" ht="14.45" customHeight="1" x14ac:dyDescent="0.2">
      <c r="B31" s="155">
        <v>23</v>
      </c>
      <c r="C31" s="113" t="s">
        <v>55</v>
      </c>
      <c r="D31" s="130">
        <v>666</v>
      </c>
      <c r="E31" s="130"/>
      <c r="F31" s="114">
        <v>671</v>
      </c>
      <c r="G31" s="130"/>
      <c r="H31" s="114">
        <v>603</v>
      </c>
      <c r="I31" s="130"/>
      <c r="J31" s="114">
        <v>0</v>
      </c>
      <c r="K31" s="130"/>
      <c r="L31" s="114">
        <v>0</v>
      </c>
      <c r="M31" s="130"/>
      <c r="N31" s="114">
        <v>280</v>
      </c>
      <c r="O31" s="130"/>
      <c r="P31" s="135">
        <v>358</v>
      </c>
      <c r="Q31" s="130"/>
      <c r="R31" s="114">
        <v>411</v>
      </c>
      <c r="S31" s="130"/>
      <c r="T31" s="114">
        <v>451</v>
      </c>
      <c r="U31" s="130"/>
      <c r="V31" s="114">
        <v>549</v>
      </c>
      <c r="W31" s="130"/>
      <c r="X31" s="114">
        <v>560</v>
      </c>
      <c r="Y31" s="130"/>
      <c r="Z31" s="130">
        <v>575</v>
      </c>
      <c r="AA31" s="130"/>
      <c r="AB31" s="156">
        <f t="shared" si="0"/>
        <v>5124</v>
      </c>
      <c r="AC31" s="154">
        <f t="shared" si="1"/>
        <v>0</v>
      </c>
      <c r="AD31" s="1"/>
    </row>
    <row r="32" spans="2:31" ht="14.45" customHeight="1" x14ac:dyDescent="0.2">
      <c r="B32" s="155">
        <v>24</v>
      </c>
      <c r="C32" s="113" t="s">
        <v>48</v>
      </c>
      <c r="D32" s="130">
        <v>123</v>
      </c>
      <c r="E32" s="130"/>
      <c r="F32" s="114">
        <v>174</v>
      </c>
      <c r="G32" s="130"/>
      <c r="H32" s="114">
        <v>84</v>
      </c>
      <c r="I32" s="130"/>
      <c r="J32" s="114">
        <v>0</v>
      </c>
      <c r="K32" s="130"/>
      <c r="L32" s="114">
        <v>62</v>
      </c>
      <c r="M32" s="130"/>
      <c r="N32" s="114">
        <v>96</v>
      </c>
      <c r="O32" s="130"/>
      <c r="P32" s="135">
        <v>142</v>
      </c>
      <c r="Q32" s="130"/>
      <c r="R32" s="114">
        <v>154</v>
      </c>
      <c r="S32" s="130"/>
      <c r="T32" s="114">
        <v>162</v>
      </c>
      <c r="U32" s="130"/>
      <c r="V32" s="114">
        <v>78</v>
      </c>
      <c r="W32" s="130"/>
      <c r="X32" s="114">
        <v>134</v>
      </c>
      <c r="Y32" s="130"/>
      <c r="Z32" s="130">
        <v>152</v>
      </c>
      <c r="AA32" s="130"/>
      <c r="AB32" s="156">
        <f t="shared" si="0"/>
        <v>1361</v>
      </c>
      <c r="AC32" s="154">
        <f t="shared" si="1"/>
        <v>0</v>
      </c>
      <c r="AD32" s="1"/>
    </row>
    <row r="33" spans="2:31" ht="14.45" customHeight="1" x14ac:dyDescent="0.2">
      <c r="B33" s="155">
        <v>25</v>
      </c>
      <c r="C33" s="113" t="s">
        <v>49</v>
      </c>
      <c r="D33" s="130">
        <v>120</v>
      </c>
      <c r="E33" s="130"/>
      <c r="F33" s="114">
        <v>132</v>
      </c>
      <c r="G33" s="130"/>
      <c r="H33" s="114">
        <v>68</v>
      </c>
      <c r="I33" s="130"/>
      <c r="J33" s="114">
        <v>0</v>
      </c>
      <c r="K33" s="130"/>
      <c r="L33" s="114">
        <v>40</v>
      </c>
      <c r="M33" s="130"/>
      <c r="N33" s="114">
        <v>62</v>
      </c>
      <c r="O33" s="130"/>
      <c r="P33" s="135">
        <v>96</v>
      </c>
      <c r="Q33" s="130"/>
      <c r="R33" s="114">
        <v>104</v>
      </c>
      <c r="S33" s="130"/>
      <c r="T33" s="114">
        <v>114</v>
      </c>
      <c r="U33" s="130"/>
      <c r="V33" s="114">
        <v>120</v>
      </c>
      <c r="W33" s="130"/>
      <c r="X33" s="114">
        <v>132</v>
      </c>
      <c r="Y33" s="130"/>
      <c r="Z33" s="130">
        <v>160</v>
      </c>
      <c r="AA33" s="130"/>
      <c r="AB33" s="156">
        <f t="shared" si="0"/>
        <v>1148</v>
      </c>
      <c r="AC33" s="154">
        <f t="shared" si="1"/>
        <v>0</v>
      </c>
      <c r="AD33" s="1"/>
    </row>
    <row r="34" spans="2:31" ht="14.45" customHeight="1" x14ac:dyDescent="0.2">
      <c r="B34" s="155">
        <v>26</v>
      </c>
      <c r="C34" s="113" t="s">
        <v>50</v>
      </c>
      <c r="D34" s="130">
        <v>180</v>
      </c>
      <c r="E34" s="130"/>
      <c r="F34" s="114">
        <v>168</v>
      </c>
      <c r="G34" s="130"/>
      <c r="H34" s="114">
        <v>54</v>
      </c>
      <c r="I34" s="130"/>
      <c r="J34" s="114">
        <v>0</v>
      </c>
      <c r="K34" s="130"/>
      <c r="L34" s="114">
        <v>0</v>
      </c>
      <c r="M34" s="130"/>
      <c r="N34" s="114">
        <v>0</v>
      </c>
      <c r="O34" s="130"/>
      <c r="P34" s="135">
        <v>76</v>
      </c>
      <c r="Q34" s="130"/>
      <c r="R34" s="114">
        <v>84</v>
      </c>
      <c r="S34" s="130"/>
      <c r="T34" s="114">
        <v>76</v>
      </c>
      <c r="U34" s="130"/>
      <c r="V34" s="114">
        <v>80</v>
      </c>
      <c r="W34" s="130"/>
      <c r="X34" s="114">
        <v>72</v>
      </c>
      <c r="Y34" s="130"/>
      <c r="Z34" s="130">
        <v>86</v>
      </c>
      <c r="AA34" s="130"/>
      <c r="AB34" s="156">
        <f t="shared" si="0"/>
        <v>876</v>
      </c>
      <c r="AC34" s="154">
        <f t="shared" si="1"/>
        <v>0</v>
      </c>
      <c r="AD34" s="1"/>
    </row>
    <row r="35" spans="2:31" ht="14.45" customHeight="1" x14ac:dyDescent="0.2">
      <c r="B35" s="155">
        <v>27</v>
      </c>
      <c r="C35" s="113" t="s">
        <v>62</v>
      </c>
      <c r="D35" s="130">
        <v>498</v>
      </c>
      <c r="E35" s="130"/>
      <c r="F35" s="114">
        <v>408</v>
      </c>
      <c r="G35" s="130"/>
      <c r="H35" s="114">
        <v>340</v>
      </c>
      <c r="I35" s="130"/>
      <c r="J35" s="114">
        <v>0</v>
      </c>
      <c r="K35" s="130"/>
      <c r="L35" s="114">
        <v>87</v>
      </c>
      <c r="M35" s="130"/>
      <c r="N35" s="114">
        <v>110</v>
      </c>
      <c r="O35" s="130"/>
      <c r="P35" s="135">
        <v>240</v>
      </c>
      <c r="Q35" s="130"/>
      <c r="R35" s="114">
        <v>256</v>
      </c>
      <c r="S35" s="130"/>
      <c r="T35" s="114">
        <v>246</v>
      </c>
      <c r="U35" s="130"/>
      <c r="V35" s="114">
        <v>252</v>
      </c>
      <c r="W35" s="130"/>
      <c r="X35" s="114">
        <v>268</v>
      </c>
      <c r="Y35" s="130"/>
      <c r="Z35" s="130">
        <v>264</v>
      </c>
      <c r="AA35" s="130"/>
      <c r="AB35" s="156">
        <f t="shared" si="0"/>
        <v>2969</v>
      </c>
      <c r="AC35" s="154">
        <f t="shared" si="1"/>
        <v>0</v>
      </c>
      <c r="AD35" s="1"/>
    </row>
    <row r="36" spans="2:31" ht="14.45" customHeight="1" x14ac:dyDescent="0.2">
      <c r="B36" s="155">
        <v>28</v>
      </c>
      <c r="C36" s="113" t="s">
        <v>58</v>
      </c>
      <c r="D36" s="130">
        <v>156</v>
      </c>
      <c r="E36" s="130"/>
      <c r="F36" s="114">
        <v>140</v>
      </c>
      <c r="G36" s="130"/>
      <c r="H36" s="114">
        <v>80</v>
      </c>
      <c r="I36" s="130"/>
      <c r="J36" s="114">
        <v>0</v>
      </c>
      <c r="K36" s="130"/>
      <c r="L36" s="114">
        <v>0</v>
      </c>
      <c r="M36" s="130"/>
      <c r="N36" s="114">
        <v>60</v>
      </c>
      <c r="O36" s="130"/>
      <c r="P36" s="135">
        <v>96</v>
      </c>
      <c r="Q36" s="130"/>
      <c r="R36" s="114">
        <v>108</v>
      </c>
      <c r="S36" s="130"/>
      <c r="T36" s="114">
        <v>80</v>
      </c>
      <c r="U36" s="130"/>
      <c r="V36" s="114">
        <v>86</v>
      </c>
      <c r="W36" s="130"/>
      <c r="X36" s="114">
        <v>90</v>
      </c>
      <c r="Y36" s="130"/>
      <c r="Z36" s="130">
        <v>118</v>
      </c>
      <c r="AA36" s="130"/>
      <c r="AB36" s="156">
        <f t="shared" si="0"/>
        <v>1014</v>
      </c>
      <c r="AC36" s="154">
        <f t="shared" si="1"/>
        <v>0</v>
      </c>
      <c r="AD36" s="1"/>
    </row>
    <row r="37" spans="2:31" ht="14.45" customHeight="1" x14ac:dyDescent="0.2">
      <c r="B37" s="155">
        <v>29</v>
      </c>
      <c r="C37" s="113" t="s">
        <v>56</v>
      </c>
      <c r="D37" s="130">
        <v>80</v>
      </c>
      <c r="E37" s="130"/>
      <c r="F37" s="114">
        <v>30</v>
      </c>
      <c r="G37" s="130"/>
      <c r="H37" s="114">
        <v>24</v>
      </c>
      <c r="I37" s="130"/>
      <c r="J37" s="114">
        <v>0</v>
      </c>
      <c r="K37" s="130"/>
      <c r="L37" s="114">
        <v>0</v>
      </c>
      <c r="M37" s="130"/>
      <c r="N37" s="114">
        <v>0</v>
      </c>
      <c r="O37" s="130"/>
      <c r="P37" s="135">
        <v>0</v>
      </c>
      <c r="Q37" s="130"/>
      <c r="R37" s="114">
        <v>0</v>
      </c>
      <c r="S37" s="130"/>
      <c r="T37" s="114">
        <v>0</v>
      </c>
      <c r="U37" s="130"/>
      <c r="V37" s="114">
        <v>0</v>
      </c>
      <c r="W37" s="130"/>
      <c r="X37" s="114">
        <v>0</v>
      </c>
      <c r="Y37" s="130"/>
      <c r="Z37" s="130">
        <v>0</v>
      </c>
      <c r="AA37" s="130"/>
      <c r="AB37" s="156">
        <f t="shared" si="0"/>
        <v>134</v>
      </c>
      <c r="AC37" s="154">
        <f t="shared" si="1"/>
        <v>0</v>
      </c>
      <c r="AD37" s="1"/>
    </row>
    <row r="38" spans="2:31" ht="14.45" customHeight="1" x14ac:dyDescent="0.2">
      <c r="B38" s="155">
        <v>30</v>
      </c>
      <c r="C38" s="158" t="s">
        <v>51</v>
      </c>
      <c r="D38" s="130">
        <v>240</v>
      </c>
      <c r="E38" s="130"/>
      <c r="F38" s="114">
        <v>200</v>
      </c>
      <c r="G38" s="130"/>
      <c r="H38" s="114">
        <v>88</v>
      </c>
      <c r="I38" s="130"/>
      <c r="J38" s="114">
        <v>0</v>
      </c>
      <c r="K38" s="130"/>
      <c r="L38" s="114">
        <v>68</v>
      </c>
      <c r="M38" s="130"/>
      <c r="N38" s="114">
        <v>84</v>
      </c>
      <c r="O38" s="130"/>
      <c r="P38" s="135">
        <v>102</v>
      </c>
      <c r="Q38" s="130"/>
      <c r="R38" s="114">
        <v>116</v>
      </c>
      <c r="S38" s="130"/>
      <c r="T38" s="114">
        <v>98</v>
      </c>
      <c r="U38" s="130"/>
      <c r="V38" s="114">
        <v>120</v>
      </c>
      <c r="W38" s="130"/>
      <c r="X38" s="114">
        <v>132</v>
      </c>
      <c r="Y38" s="130"/>
      <c r="Z38" s="130">
        <v>165</v>
      </c>
      <c r="AA38" s="130"/>
      <c r="AB38" s="156">
        <f t="shared" si="0"/>
        <v>1413</v>
      </c>
      <c r="AC38" s="154">
        <f t="shared" si="1"/>
        <v>0</v>
      </c>
      <c r="AD38" s="1"/>
    </row>
    <row r="39" spans="2:31" ht="14.45" customHeight="1" x14ac:dyDescent="0.2">
      <c r="B39" s="155">
        <v>31</v>
      </c>
      <c r="C39" s="113" t="s">
        <v>72</v>
      </c>
      <c r="D39" s="130">
        <v>112</v>
      </c>
      <c r="E39" s="130"/>
      <c r="F39" s="114">
        <v>128</v>
      </c>
      <c r="G39" s="130"/>
      <c r="H39" s="114">
        <v>42</v>
      </c>
      <c r="I39" s="130"/>
      <c r="J39" s="114">
        <v>0</v>
      </c>
      <c r="K39" s="130"/>
      <c r="L39" s="114">
        <v>54</v>
      </c>
      <c r="M39" s="130"/>
      <c r="N39" s="114">
        <v>60</v>
      </c>
      <c r="O39" s="130"/>
      <c r="P39" s="135">
        <v>28</v>
      </c>
      <c r="Q39" s="130"/>
      <c r="R39" s="114">
        <v>98</v>
      </c>
      <c r="S39" s="130"/>
      <c r="T39" s="114">
        <v>80</v>
      </c>
      <c r="U39" s="130"/>
      <c r="V39" s="114">
        <v>66</v>
      </c>
      <c r="W39" s="130"/>
      <c r="X39" s="114">
        <v>110</v>
      </c>
      <c r="Y39" s="130"/>
      <c r="Z39" s="130">
        <v>136</v>
      </c>
      <c r="AA39" s="130"/>
      <c r="AB39" s="156">
        <f t="shared" si="0"/>
        <v>914</v>
      </c>
      <c r="AC39" s="154">
        <f t="shared" si="1"/>
        <v>0</v>
      </c>
      <c r="AD39" s="1"/>
    </row>
    <row r="40" spans="2:31" ht="14.45" customHeight="1" x14ac:dyDescent="0.2">
      <c r="B40" s="155">
        <v>32</v>
      </c>
      <c r="C40" s="113" t="s">
        <v>52</v>
      </c>
      <c r="D40" s="130">
        <v>38</v>
      </c>
      <c r="E40" s="130"/>
      <c r="F40" s="114">
        <v>19</v>
      </c>
      <c r="G40" s="130"/>
      <c r="H40" s="114">
        <v>8</v>
      </c>
      <c r="I40" s="130"/>
      <c r="J40" s="114">
        <v>0</v>
      </c>
      <c r="K40" s="130"/>
      <c r="L40" s="114">
        <v>0</v>
      </c>
      <c r="M40" s="130"/>
      <c r="N40" s="114">
        <v>0</v>
      </c>
      <c r="O40" s="130"/>
      <c r="P40" s="135">
        <v>11</v>
      </c>
      <c r="Q40" s="130"/>
      <c r="R40" s="114">
        <v>10</v>
      </c>
      <c r="S40" s="130"/>
      <c r="T40" s="114">
        <v>22</v>
      </c>
      <c r="U40" s="130"/>
      <c r="V40" s="114">
        <v>12</v>
      </c>
      <c r="W40" s="130"/>
      <c r="X40" s="114">
        <v>10</v>
      </c>
      <c r="Y40" s="130"/>
      <c r="Z40" s="130">
        <v>21</v>
      </c>
      <c r="AA40" s="130"/>
      <c r="AB40" s="156">
        <f t="shared" si="0"/>
        <v>151</v>
      </c>
      <c r="AC40" s="154">
        <f t="shared" si="1"/>
        <v>0</v>
      </c>
      <c r="AD40" s="1"/>
    </row>
    <row r="41" spans="2:31" ht="14.45" customHeight="1" x14ac:dyDescent="0.2">
      <c r="B41" s="155">
        <v>33</v>
      </c>
      <c r="C41" s="113" t="s">
        <v>71</v>
      </c>
      <c r="D41" s="130">
        <v>285</v>
      </c>
      <c r="E41" s="130"/>
      <c r="F41" s="114">
        <v>305</v>
      </c>
      <c r="G41" s="130"/>
      <c r="H41" s="114">
        <v>180</v>
      </c>
      <c r="I41" s="130"/>
      <c r="J41" s="114">
        <v>0</v>
      </c>
      <c r="K41" s="130"/>
      <c r="L41" s="114">
        <v>126</v>
      </c>
      <c r="M41" s="130"/>
      <c r="N41" s="114">
        <v>142</v>
      </c>
      <c r="O41" s="130"/>
      <c r="P41" s="135">
        <v>410</v>
      </c>
      <c r="Q41" s="130"/>
      <c r="R41" s="114">
        <v>575</v>
      </c>
      <c r="S41" s="130"/>
      <c r="T41" s="114">
        <v>380</v>
      </c>
      <c r="U41" s="130"/>
      <c r="V41" s="114">
        <v>555</v>
      </c>
      <c r="W41" s="130"/>
      <c r="X41" s="114">
        <v>546</v>
      </c>
      <c r="Y41" s="130"/>
      <c r="Z41" s="130">
        <v>510</v>
      </c>
      <c r="AA41" s="130"/>
      <c r="AB41" s="156">
        <f t="shared" si="0"/>
        <v>4014</v>
      </c>
      <c r="AC41" s="154">
        <f t="shared" si="1"/>
        <v>0</v>
      </c>
      <c r="AD41" s="1"/>
    </row>
    <row r="42" spans="2:31" ht="14.45" customHeight="1" x14ac:dyDescent="0.2">
      <c r="B42" s="155">
        <v>34</v>
      </c>
      <c r="C42" s="113" t="s">
        <v>239</v>
      </c>
      <c r="D42" s="130">
        <v>2513</v>
      </c>
      <c r="E42" s="130">
        <v>9</v>
      </c>
      <c r="F42" s="114">
        <v>3185</v>
      </c>
      <c r="G42" s="130">
        <v>5</v>
      </c>
      <c r="H42" s="114">
        <v>1831</v>
      </c>
      <c r="I42" s="130">
        <v>7</v>
      </c>
      <c r="J42" s="114">
        <v>0</v>
      </c>
      <c r="K42" s="130"/>
      <c r="L42" s="114">
        <v>0</v>
      </c>
      <c r="M42" s="130"/>
      <c r="N42" s="114">
        <v>1200</v>
      </c>
      <c r="O42" s="130"/>
      <c r="P42" s="135">
        <v>2440</v>
      </c>
      <c r="Q42" s="130"/>
      <c r="R42" s="114">
        <v>3410</v>
      </c>
      <c r="S42" s="130"/>
      <c r="T42" s="114">
        <v>2474</v>
      </c>
      <c r="U42" s="130"/>
      <c r="V42" s="114">
        <v>2997</v>
      </c>
      <c r="W42" s="130">
        <v>1</v>
      </c>
      <c r="X42" s="114">
        <v>3856</v>
      </c>
      <c r="Y42" s="130"/>
      <c r="Z42" s="130">
        <v>4088</v>
      </c>
      <c r="AA42" s="130"/>
      <c r="AB42" s="156">
        <f t="shared" si="0"/>
        <v>27994</v>
      </c>
      <c r="AC42" s="154">
        <f t="shared" si="1"/>
        <v>22</v>
      </c>
      <c r="AD42" s="1"/>
    </row>
    <row r="43" spans="2:31" ht="14.45" customHeight="1" x14ac:dyDescent="0.2">
      <c r="B43" s="155">
        <v>35</v>
      </c>
      <c r="C43" s="113" t="s">
        <v>92</v>
      </c>
      <c r="D43" s="130">
        <v>49</v>
      </c>
      <c r="E43" s="130"/>
      <c r="F43" s="114">
        <v>73</v>
      </c>
      <c r="G43" s="130"/>
      <c r="H43" s="114">
        <v>28</v>
      </c>
      <c r="I43" s="130"/>
      <c r="J43" s="114">
        <v>0</v>
      </c>
      <c r="K43" s="130"/>
      <c r="L43" s="114">
        <v>0</v>
      </c>
      <c r="M43" s="130"/>
      <c r="N43" s="114">
        <v>36</v>
      </c>
      <c r="O43" s="130"/>
      <c r="P43" s="135">
        <v>28</v>
      </c>
      <c r="Q43" s="130"/>
      <c r="R43" s="114">
        <v>68</v>
      </c>
      <c r="S43" s="130"/>
      <c r="T43" s="114">
        <v>48</v>
      </c>
      <c r="U43" s="130"/>
      <c r="V43" s="114">
        <v>76</v>
      </c>
      <c r="W43" s="130"/>
      <c r="X43" s="114">
        <v>31</v>
      </c>
      <c r="Y43" s="130"/>
      <c r="Z43" s="130">
        <v>46</v>
      </c>
      <c r="AA43" s="130"/>
      <c r="AB43" s="156">
        <f t="shared" si="0"/>
        <v>483</v>
      </c>
      <c r="AC43" s="154">
        <f t="shared" si="1"/>
        <v>0</v>
      </c>
    </row>
    <row r="44" spans="2:31" ht="14.45" customHeight="1" x14ac:dyDescent="0.2">
      <c r="B44" s="155">
        <v>36</v>
      </c>
      <c r="C44" s="113" t="s">
        <v>93</v>
      </c>
      <c r="D44" s="130">
        <v>517</v>
      </c>
      <c r="E44" s="130"/>
      <c r="F44" s="114">
        <v>520</v>
      </c>
      <c r="G44" s="130"/>
      <c r="H44" s="114">
        <v>198</v>
      </c>
      <c r="I44" s="130"/>
      <c r="J44" s="114">
        <v>0</v>
      </c>
      <c r="K44" s="130"/>
      <c r="L44" s="114">
        <v>0</v>
      </c>
      <c r="M44" s="130"/>
      <c r="N44" s="114">
        <v>206</v>
      </c>
      <c r="O44" s="130"/>
      <c r="P44" s="135">
        <v>284</v>
      </c>
      <c r="Q44" s="130"/>
      <c r="R44" s="114">
        <v>372</v>
      </c>
      <c r="S44" s="130"/>
      <c r="T44" s="114">
        <v>315</v>
      </c>
      <c r="U44" s="130"/>
      <c r="V44" s="114">
        <v>0</v>
      </c>
      <c r="W44" s="130"/>
      <c r="X44" s="114">
        <v>0</v>
      </c>
      <c r="Y44" s="130"/>
      <c r="Z44" s="130">
        <v>0</v>
      </c>
      <c r="AA44" s="130"/>
      <c r="AB44" s="156">
        <f t="shared" si="0"/>
        <v>2412</v>
      </c>
      <c r="AC44" s="154">
        <f t="shared" si="1"/>
        <v>0</v>
      </c>
    </row>
    <row r="45" spans="2:31" ht="14.45" customHeight="1" x14ac:dyDescent="0.2">
      <c r="B45" s="155">
        <v>37</v>
      </c>
      <c r="C45" s="101" t="s">
        <v>94</v>
      </c>
      <c r="D45" s="130">
        <v>751</v>
      </c>
      <c r="E45" s="130"/>
      <c r="F45" s="114">
        <v>644</v>
      </c>
      <c r="G45" s="130"/>
      <c r="H45" s="114">
        <v>401</v>
      </c>
      <c r="I45" s="130"/>
      <c r="J45" s="114">
        <v>0</v>
      </c>
      <c r="K45" s="130"/>
      <c r="L45" s="114">
        <v>110</v>
      </c>
      <c r="M45" s="130"/>
      <c r="N45" s="114">
        <v>142</v>
      </c>
      <c r="O45" s="130"/>
      <c r="P45" s="135">
        <v>284</v>
      </c>
      <c r="Q45" s="130"/>
      <c r="R45" s="114">
        <v>406</v>
      </c>
      <c r="S45" s="130"/>
      <c r="T45" s="114">
        <v>373</v>
      </c>
      <c r="U45" s="130"/>
      <c r="V45" s="114">
        <v>282</v>
      </c>
      <c r="W45" s="130"/>
      <c r="X45" s="114">
        <v>447</v>
      </c>
      <c r="Y45" s="130"/>
      <c r="Z45" s="130">
        <v>409</v>
      </c>
      <c r="AA45" s="130"/>
      <c r="AB45" s="156">
        <f t="shared" si="0"/>
        <v>4249</v>
      </c>
      <c r="AC45" s="154">
        <f t="shared" si="1"/>
        <v>0</v>
      </c>
    </row>
    <row r="46" spans="2:31" ht="15.95" customHeight="1" x14ac:dyDescent="0.2">
      <c r="B46" s="155">
        <v>38</v>
      </c>
      <c r="C46" s="101" t="s">
        <v>110</v>
      </c>
      <c r="D46" s="130">
        <v>816</v>
      </c>
      <c r="E46" s="130"/>
      <c r="F46" s="114">
        <v>784</v>
      </c>
      <c r="G46" s="130"/>
      <c r="H46" s="114">
        <v>748</v>
      </c>
      <c r="I46" s="130"/>
      <c r="J46" s="114">
        <v>0</v>
      </c>
      <c r="K46" s="130"/>
      <c r="L46" s="114">
        <v>518</v>
      </c>
      <c r="M46" s="130"/>
      <c r="N46" s="114">
        <v>622</v>
      </c>
      <c r="O46" s="130"/>
      <c r="P46" s="135">
        <v>842</v>
      </c>
      <c r="Q46" s="130"/>
      <c r="R46" s="114">
        <v>433</v>
      </c>
      <c r="S46" s="130"/>
      <c r="T46" s="114">
        <v>403</v>
      </c>
      <c r="U46" s="130"/>
      <c r="V46" s="114">
        <v>800</v>
      </c>
      <c r="W46" s="130"/>
      <c r="X46" s="114">
        <v>780</v>
      </c>
      <c r="Y46" s="130"/>
      <c r="Z46" s="130">
        <v>848</v>
      </c>
      <c r="AA46" s="130"/>
      <c r="AB46" s="156">
        <f t="shared" si="0"/>
        <v>7594</v>
      </c>
      <c r="AC46" s="154">
        <f t="shared" si="1"/>
        <v>0</v>
      </c>
      <c r="AE46" s="8"/>
    </row>
    <row r="47" spans="2:31" ht="15.95" customHeight="1" x14ac:dyDescent="0.2">
      <c r="B47" s="155">
        <v>39</v>
      </c>
      <c r="C47" s="101" t="s">
        <v>133</v>
      </c>
      <c r="D47" s="130">
        <v>420</v>
      </c>
      <c r="E47" s="130"/>
      <c r="F47" s="114">
        <v>356</v>
      </c>
      <c r="G47" s="130"/>
      <c r="H47" s="114">
        <v>0</v>
      </c>
      <c r="I47" s="130"/>
      <c r="J47" s="114">
        <v>0</v>
      </c>
      <c r="K47" s="130"/>
      <c r="L47" s="114">
        <v>0</v>
      </c>
      <c r="M47" s="130"/>
      <c r="N47" s="114">
        <v>0</v>
      </c>
      <c r="O47" s="130"/>
      <c r="P47" s="135">
        <v>0</v>
      </c>
      <c r="Q47" s="130"/>
      <c r="R47" s="114">
        <v>0</v>
      </c>
      <c r="S47" s="130"/>
      <c r="T47" s="114">
        <v>0</v>
      </c>
      <c r="U47" s="130"/>
      <c r="V47" s="114">
        <v>0</v>
      </c>
      <c r="W47" s="130"/>
      <c r="X47" s="114">
        <v>0</v>
      </c>
      <c r="Y47" s="130"/>
      <c r="Z47" s="130">
        <v>0</v>
      </c>
      <c r="AA47" s="130"/>
      <c r="AB47" s="156">
        <f t="shared" si="0"/>
        <v>776</v>
      </c>
      <c r="AC47" s="154">
        <f t="shared" si="1"/>
        <v>0</v>
      </c>
      <c r="AE47" s="8"/>
    </row>
    <row r="48" spans="2:31" ht="15.95" customHeight="1" x14ac:dyDescent="0.2">
      <c r="B48" s="155">
        <v>40</v>
      </c>
      <c r="C48" s="101" t="s">
        <v>134</v>
      </c>
      <c r="D48" s="130">
        <v>157</v>
      </c>
      <c r="E48" s="130"/>
      <c r="F48" s="114">
        <v>114</v>
      </c>
      <c r="G48" s="130"/>
      <c r="H48" s="114">
        <v>72</v>
      </c>
      <c r="I48" s="130"/>
      <c r="J48" s="114">
        <v>0</v>
      </c>
      <c r="K48" s="130"/>
      <c r="L48" s="114">
        <v>8</v>
      </c>
      <c r="M48" s="130"/>
      <c r="N48" s="114">
        <v>42</v>
      </c>
      <c r="O48" s="130"/>
      <c r="P48" s="135">
        <v>75</v>
      </c>
      <c r="Q48" s="130"/>
      <c r="R48" s="114">
        <v>84</v>
      </c>
      <c r="S48" s="130"/>
      <c r="T48" s="114">
        <v>72</v>
      </c>
      <c r="U48" s="130"/>
      <c r="V48" s="114">
        <v>82</v>
      </c>
      <c r="W48" s="130"/>
      <c r="X48" s="114">
        <v>96</v>
      </c>
      <c r="Y48" s="130"/>
      <c r="Z48" s="130">
        <v>154</v>
      </c>
      <c r="AA48" s="130"/>
      <c r="AB48" s="156">
        <f t="shared" si="0"/>
        <v>956</v>
      </c>
      <c r="AC48" s="154">
        <f t="shared" si="1"/>
        <v>0</v>
      </c>
      <c r="AE48" s="8"/>
    </row>
    <row r="49" spans="2:31" ht="15.95" customHeight="1" x14ac:dyDescent="0.2">
      <c r="B49" s="155">
        <v>41</v>
      </c>
      <c r="C49" s="113" t="s">
        <v>135</v>
      </c>
      <c r="D49" s="130">
        <v>12</v>
      </c>
      <c r="E49" s="130"/>
      <c r="F49" s="114">
        <v>20</v>
      </c>
      <c r="G49" s="130"/>
      <c r="H49" s="114">
        <v>0</v>
      </c>
      <c r="I49" s="130"/>
      <c r="J49" s="114">
        <v>0</v>
      </c>
      <c r="K49" s="130"/>
      <c r="L49" s="114">
        <v>0</v>
      </c>
      <c r="M49" s="130"/>
      <c r="N49" s="114">
        <v>0</v>
      </c>
      <c r="O49" s="130"/>
      <c r="P49" s="135">
        <v>0</v>
      </c>
      <c r="Q49" s="130"/>
      <c r="R49" s="114">
        <v>0</v>
      </c>
      <c r="S49" s="130"/>
      <c r="T49" s="114">
        <v>0</v>
      </c>
      <c r="U49" s="130"/>
      <c r="V49" s="114">
        <v>3</v>
      </c>
      <c r="W49" s="130"/>
      <c r="X49" s="114">
        <v>3</v>
      </c>
      <c r="Y49" s="130"/>
      <c r="Z49" s="130">
        <v>4</v>
      </c>
      <c r="AA49" s="130"/>
      <c r="AB49" s="156">
        <f t="shared" si="0"/>
        <v>42</v>
      </c>
      <c r="AC49" s="154">
        <f t="shared" si="1"/>
        <v>0</v>
      </c>
      <c r="AE49" s="8"/>
    </row>
    <row r="50" spans="2:31" ht="15.95" customHeight="1" x14ac:dyDescent="0.2">
      <c r="B50" s="155">
        <v>42</v>
      </c>
      <c r="C50" s="101" t="s">
        <v>226</v>
      </c>
      <c r="D50" s="130">
        <v>230</v>
      </c>
      <c r="E50" s="130"/>
      <c r="F50" s="114">
        <v>180</v>
      </c>
      <c r="G50" s="130"/>
      <c r="H50" s="114">
        <v>112</v>
      </c>
      <c r="I50" s="130"/>
      <c r="J50" s="114">
        <v>0</v>
      </c>
      <c r="K50" s="130"/>
      <c r="L50" s="114">
        <v>0</v>
      </c>
      <c r="M50" s="130"/>
      <c r="N50" s="114">
        <v>85</v>
      </c>
      <c r="O50" s="130"/>
      <c r="P50" s="135">
        <v>102</v>
      </c>
      <c r="Q50" s="130"/>
      <c r="R50" s="114">
        <v>112</v>
      </c>
      <c r="S50" s="130"/>
      <c r="T50" s="114">
        <v>200</v>
      </c>
      <c r="U50" s="130"/>
      <c r="V50" s="114">
        <v>112</v>
      </c>
      <c r="W50" s="130"/>
      <c r="X50" s="114">
        <v>363</v>
      </c>
      <c r="Y50" s="130"/>
      <c r="Z50" s="130">
        <v>486</v>
      </c>
      <c r="AA50" s="130"/>
      <c r="AB50" s="156">
        <f t="shared" si="0"/>
        <v>1982</v>
      </c>
      <c r="AC50" s="154">
        <f t="shared" si="1"/>
        <v>0</v>
      </c>
      <c r="AE50" s="8"/>
    </row>
    <row r="51" spans="2:31" ht="15.95" customHeight="1" x14ac:dyDescent="0.2">
      <c r="B51" s="155">
        <v>43</v>
      </c>
      <c r="C51" s="101" t="s">
        <v>143</v>
      </c>
      <c r="D51" s="130">
        <v>0</v>
      </c>
      <c r="E51" s="130"/>
      <c r="F51" s="114">
        <v>0</v>
      </c>
      <c r="G51" s="130"/>
      <c r="H51" s="114">
        <v>0</v>
      </c>
      <c r="I51" s="130"/>
      <c r="J51" s="114">
        <v>0</v>
      </c>
      <c r="K51" s="130"/>
      <c r="L51" s="114">
        <v>0</v>
      </c>
      <c r="M51" s="130"/>
      <c r="N51" s="114">
        <v>0</v>
      </c>
      <c r="O51" s="130"/>
      <c r="P51" s="135">
        <v>0</v>
      </c>
      <c r="Q51" s="130"/>
      <c r="R51" s="114">
        <v>0</v>
      </c>
      <c r="S51" s="130"/>
      <c r="T51" s="114">
        <v>0</v>
      </c>
      <c r="U51" s="130"/>
      <c r="V51" s="114">
        <v>0</v>
      </c>
      <c r="W51" s="130"/>
      <c r="X51" s="114">
        <v>0</v>
      </c>
      <c r="Y51" s="130"/>
      <c r="Z51" s="130">
        <v>0</v>
      </c>
      <c r="AA51" s="130"/>
      <c r="AB51" s="156">
        <f>D51+F51+H51+J51+L51+N51+P51+R51+T51+V51+X51+Z51</f>
        <v>0</v>
      </c>
      <c r="AC51" s="154">
        <f t="shared" si="1"/>
        <v>0</v>
      </c>
      <c r="AE51" s="8"/>
    </row>
    <row r="52" spans="2:31" ht="15.95" customHeight="1" x14ac:dyDescent="0.2">
      <c r="B52" s="155">
        <v>44</v>
      </c>
      <c r="C52" s="101" t="s">
        <v>225</v>
      </c>
      <c r="D52" s="130">
        <v>0</v>
      </c>
      <c r="E52" s="130"/>
      <c r="F52" s="114">
        <v>19</v>
      </c>
      <c r="G52" s="130"/>
      <c r="H52" s="114">
        <v>10</v>
      </c>
      <c r="I52" s="130"/>
      <c r="J52" s="114">
        <v>0</v>
      </c>
      <c r="K52" s="130"/>
      <c r="L52" s="114">
        <v>0</v>
      </c>
      <c r="M52" s="130"/>
      <c r="N52" s="114">
        <v>0</v>
      </c>
      <c r="O52" s="130"/>
      <c r="P52" s="135">
        <v>4</v>
      </c>
      <c r="Q52" s="130"/>
      <c r="R52" s="114">
        <v>3</v>
      </c>
      <c r="S52" s="130"/>
      <c r="T52" s="114">
        <v>2</v>
      </c>
      <c r="U52" s="130"/>
      <c r="V52" s="114">
        <v>3</v>
      </c>
      <c r="W52" s="130"/>
      <c r="X52" s="114">
        <v>13</v>
      </c>
      <c r="Y52" s="130"/>
      <c r="Z52" s="130">
        <v>0</v>
      </c>
      <c r="AA52" s="130"/>
      <c r="AB52" s="156">
        <f t="shared" si="0"/>
        <v>54</v>
      </c>
      <c r="AC52" s="154">
        <f t="shared" si="1"/>
        <v>0</v>
      </c>
      <c r="AE52" s="8"/>
    </row>
    <row r="53" spans="2:31" ht="15.95" customHeight="1" x14ac:dyDescent="0.2">
      <c r="B53" s="155">
        <v>45</v>
      </c>
      <c r="C53" s="101" t="s">
        <v>136</v>
      </c>
      <c r="D53" s="130">
        <v>142</v>
      </c>
      <c r="E53" s="130"/>
      <c r="F53" s="114">
        <v>120</v>
      </c>
      <c r="G53" s="130"/>
      <c r="H53" s="114">
        <v>46</v>
      </c>
      <c r="I53" s="130"/>
      <c r="J53" s="114">
        <v>0</v>
      </c>
      <c r="K53" s="130"/>
      <c r="L53" s="114">
        <v>0</v>
      </c>
      <c r="M53" s="130"/>
      <c r="N53" s="114">
        <v>0</v>
      </c>
      <c r="O53" s="130"/>
      <c r="P53" s="135">
        <v>0</v>
      </c>
      <c r="Q53" s="130"/>
      <c r="R53" s="114">
        <v>0</v>
      </c>
      <c r="S53" s="130"/>
      <c r="T53" s="114">
        <v>0</v>
      </c>
      <c r="U53" s="130"/>
      <c r="V53" s="114">
        <v>0</v>
      </c>
      <c r="W53" s="130"/>
      <c r="X53" s="114">
        <v>20</v>
      </c>
      <c r="Y53" s="130"/>
      <c r="Z53" s="130">
        <v>38</v>
      </c>
      <c r="AA53" s="130"/>
      <c r="AB53" s="156">
        <f t="shared" si="0"/>
        <v>366</v>
      </c>
      <c r="AC53" s="154">
        <f t="shared" si="1"/>
        <v>0</v>
      </c>
      <c r="AE53" s="8"/>
    </row>
    <row r="54" spans="2:31" ht="15.95" customHeight="1" x14ac:dyDescent="0.2">
      <c r="B54" s="155">
        <v>46</v>
      </c>
      <c r="C54" s="101" t="s">
        <v>137</v>
      </c>
      <c r="D54" s="130">
        <v>28</v>
      </c>
      <c r="E54" s="130"/>
      <c r="F54" s="114">
        <v>8</v>
      </c>
      <c r="G54" s="130"/>
      <c r="H54" s="114">
        <v>0</v>
      </c>
      <c r="I54" s="130"/>
      <c r="J54" s="114">
        <v>0</v>
      </c>
      <c r="K54" s="130"/>
      <c r="L54" s="114">
        <v>0</v>
      </c>
      <c r="M54" s="130"/>
      <c r="N54" s="114">
        <v>0</v>
      </c>
      <c r="O54" s="130"/>
      <c r="P54" s="135">
        <v>0</v>
      </c>
      <c r="Q54" s="130"/>
      <c r="R54" s="114">
        <v>0</v>
      </c>
      <c r="S54" s="130"/>
      <c r="T54" s="114">
        <v>10</v>
      </c>
      <c r="U54" s="130"/>
      <c r="V54" s="114">
        <v>8</v>
      </c>
      <c r="W54" s="130"/>
      <c r="X54" s="114">
        <v>25</v>
      </c>
      <c r="Y54" s="130"/>
      <c r="Z54" s="130">
        <v>32</v>
      </c>
      <c r="AA54" s="130"/>
      <c r="AB54" s="156">
        <f t="shared" si="0"/>
        <v>111</v>
      </c>
      <c r="AC54" s="154">
        <f t="shared" si="1"/>
        <v>0</v>
      </c>
      <c r="AE54" s="8"/>
    </row>
    <row r="55" spans="2:31" ht="15.95" customHeight="1" x14ac:dyDescent="0.2">
      <c r="B55" s="155">
        <v>47</v>
      </c>
      <c r="C55" s="101" t="s">
        <v>138</v>
      </c>
      <c r="D55" s="130">
        <v>340</v>
      </c>
      <c r="E55" s="130"/>
      <c r="F55" s="114">
        <v>0</v>
      </c>
      <c r="G55" s="130"/>
      <c r="H55" s="114">
        <v>0</v>
      </c>
      <c r="I55" s="130"/>
      <c r="J55" s="114">
        <v>0</v>
      </c>
      <c r="K55" s="130"/>
      <c r="L55" s="114">
        <v>0</v>
      </c>
      <c r="M55" s="130"/>
      <c r="N55" s="114">
        <v>0</v>
      </c>
      <c r="O55" s="130"/>
      <c r="P55" s="135">
        <v>0</v>
      </c>
      <c r="Q55" s="130"/>
      <c r="R55" s="114">
        <v>0</v>
      </c>
      <c r="S55" s="130"/>
      <c r="T55" s="114">
        <v>0</v>
      </c>
      <c r="U55" s="130"/>
      <c r="V55" s="114">
        <v>0</v>
      </c>
      <c r="W55" s="130"/>
      <c r="X55" s="114">
        <v>0</v>
      </c>
      <c r="Y55" s="130"/>
      <c r="Z55" s="130">
        <v>0</v>
      </c>
      <c r="AA55" s="130"/>
      <c r="AB55" s="156">
        <f t="shared" si="0"/>
        <v>340</v>
      </c>
      <c r="AC55" s="154">
        <f t="shared" si="1"/>
        <v>0</v>
      </c>
      <c r="AE55" s="8"/>
    </row>
    <row r="56" spans="2:31" ht="15.95" customHeight="1" x14ac:dyDescent="0.2">
      <c r="B56" s="155">
        <v>48</v>
      </c>
      <c r="C56" s="101" t="s">
        <v>139</v>
      </c>
      <c r="D56" s="130">
        <v>0</v>
      </c>
      <c r="E56" s="130"/>
      <c r="F56" s="114">
        <v>0</v>
      </c>
      <c r="G56" s="130"/>
      <c r="H56" s="114">
        <v>0</v>
      </c>
      <c r="I56" s="130"/>
      <c r="J56" s="114">
        <v>0</v>
      </c>
      <c r="K56" s="130"/>
      <c r="L56" s="114">
        <v>0</v>
      </c>
      <c r="M56" s="130"/>
      <c r="N56" s="114">
        <v>0</v>
      </c>
      <c r="O56" s="130"/>
      <c r="P56" s="135">
        <v>0</v>
      </c>
      <c r="Q56" s="130"/>
      <c r="R56" s="114">
        <v>0</v>
      </c>
      <c r="S56" s="130"/>
      <c r="T56" s="114">
        <v>0</v>
      </c>
      <c r="U56" s="130"/>
      <c r="V56" s="114">
        <v>0</v>
      </c>
      <c r="W56" s="130"/>
      <c r="X56" s="114">
        <v>0</v>
      </c>
      <c r="Y56" s="130"/>
      <c r="Z56" s="130">
        <v>0</v>
      </c>
      <c r="AA56" s="130"/>
      <c r="AB56" s="156">
        <f t="shared" si="0"/>
        <v>0</v>
      </c>
      <c r="AC56" s="154">
        <f t="shared" si="1"/>
        <v>0</v>
      </c>
      <c r="AE56" s="8"/>
    </row>
    <row r="57" spans="2:31" ht="15.95" customHeight="1" x14ac:dyDescent="0.2">
      <c r="B57" s="155">
        <v>49</v>
      </c>
      <c r="C57" s="101" t="s">
        <v>140</v>
      </c>
      <c r="D57" s="130">
        <v>192</v>
      </c>
      <c r="E57" s="130"/>
      <c r="F57" s="114">
        <v>208</v>
      </c>
      <c r="G57" s="130"/>
      <c r="H57" s="114">
        <v>104</v>
      </c>
      <c r="I57" s="130"/>
      <c r="J57" s="114">
        <v>0</v>
      </c>
      <c r="K57" s="130"/>
      <c r="L57" s="114">
        <v>112</v>
      </c>
      <c r="M57" s="130"/>
      <c r="N57" s="114">
        <v>144</v>
      </c>
      <c r="O57" s="130"/>
      <c r="P57" s="135">
        <v>186</v>
      </c>
      <c r="Q57" s="130"/>
      <c r="R57" s="114">
        <v>35</v>
      </c>
      <c r="S57" s="130"/>
      <c r="T57" s="114">
        <v>46</v>
      </c>
      <c r="U57" s="130"/>
      <c r="V57" s="114">
        <v>102</v>
      </c>
      <c r="W57" s="130"/>
      <c r="X57" s="114">
        <v>122</v>
      </c>
      <c r="Y57" s="130"/>
      <c r="Z57" s="130">
        <v>134</v>
      </c>
      <c r="AA57" s="130"/>
      <c r="AB57" s="156">
        <f t="shared" si="0"/>
        <v>1385</v>
      </c>
      <c r="AC57" s="154">
        <f t="shared" si="1"/>
        <v>0</v>
      </c>
      <c r="AE57" s="8"/>
    </row>
    <row r="58" spans="2:31" ht="15.95" customHeight="1" x14ac:dyDescent="0.2">
      <c r="B58" s="155">
        <v>50</v>
      </c>
      <c r="C58" s="101" t="s">
        <v>141</v>
      </c>
      <c r="D58" s="130">
        <v>152</v>
      </c>
      <c r="E58" s="130"/>
      <c r="F58" s="114">
        <v>146</v>
      </c>
      <c r="G58" s="130"/>
      <c r="H58" s="114">
        <v>80</v>
      </c>
      <c r="I58" s="130"/>
      <c r="J58" s="114">
        <v>0</v>
      </c>
      <c r="K58" s="130"/>
      <c r="L58" s="114">
        <v>0</v>
      </c>
      <c r="M58" s="130"/>
      <c r="N58" s="114">
        <v>98</v>
      </c>
      <c r="O58" s="130"/>
      <c r="P58" s="135">
        <v>130</v>
      </c>
      <c r="Q58" s="130"/>
      <c r="R58" s="114">
        <v>145</v>
      </c>
      <c r="S58" s="130"/>
      <c r="T58" s="114">
        <v>102</v>
      </c>
      <c r="U58" s="130"/>
      <c r="V58" s="114">
        <v>110</v>
      </c>
      <c r="W58" s="130"/>
      <c r="X58" s="114">
        <v>116</v>
      </c>
      <c r="Y58" s="130"/>
      <c r="Z58" s="130">
        <v>124</v>
      </c>
      <c r="AA58" s="130"/>
      <c r="AB58" s="156">
        <f t="shared" si="0"/>
        <v>1203</v>
      </c>
      <c r="AC58" s="154">
        <f t="shared" si="1"/>
        <v>0</v>
      </c>
      <c r="AE58" s="8"/>
    </row>
    <row r="59" spans="2:31" ht="15.95" customHeight="1" x14ac:dyDescent="0.2">
      <c r="B59" s="155">
        <v>51</v>
      </c>
      <c r="C59" s="101" t="s">
        <v>142</v>
      </c>
      <c r="D59" s="130">
        <v>206</v>
      </c>
      <c r="E59" s="130"/>
      <c r="F59" s="114">
        <v>762</v>
      </c>
      <c r="G59" s="130"/>
      <c r="H59" s="114">
        <v>30</v>
      </c>
      <c r="I59" s="130"/>
      <c r="J59" s="114">
        <v>0</v>
      </c>
      <c r="K59" s="130"/>
      <c r="L59" s="114">
        <v>0</v>
      </c>
      <c r="M59" s="130"/>
      <c r="N59" s="114">
        <v>142</v>
      </c>
      <c r="O59" s="130"/>
      <c r="P59" s="135">
        <v>324</v>
      </c>
      <c r="Q59" s="130"/>
      <c r="R59" s="114">
        <v>348</v>
      </c>
      <c r="S59" s="130"/>
      <c r="T59" s="114">
        <v>218</v>
      </c>
      <c r="U59" s="130"/>
      <c r="V59" s="114">
        <v>264</v>
      </c>
      <c r="W59" s="130"/>
      <c r="X59" s="114">
        <v>287</v>
      </c>
      <c r="Y59" s="130"/>
      <c r="Z59" s="130">
        <v>412</v>
      </c>
      <c r="AA59" s="130"/>
      <c r="AB59" s="156">
        <f t="shared" si="0"/>
        <v>2993</v>
      </c>
      <c r="AC59" s="154">
        <f t="shared" si="1"/>
        <v>0</v>
      </c>
      <c r="AE59" s="8"/>
    </row>
    <row r="60" spans="2:31" ht="15.95" customHeight="1" x14ac:dyDescent="0.2">
      <c r="B60" s="155">
        <v>52</v>
      </c>
      <c r="C60" s="101" t="s">
        <v>154</v>
      </c>
      <c r="D60" s="130">
        <v>220</v>
      </c>
      <c r="E60" s="130"/>
      <c r="F60" s="114">
        <v>109</v>
      </c>
      <c r="G60" s="130"/>
      <c r="H60" s="114">
        <v>110</v>
      </c>
      <c r="I60" s="130"/>
      <c r="J60" s="114">
        <v>0</v>
      </c>
      <c r="K60" s="130"/>
      <c r="L60" s="114">
        <v>0</v>
      </c>
      <c r="M60" s="130"/>
      <c r="N60" s="114">
        <v>138</v>
      </c>
      <c r="O60" s="130"/>
      <c r="P60" s="135">
        <v>215</v>
      </c>
      <c r="Q60" s="130"/>
      <c r="R60" s="114">
        <v>240</v>
      </c>
      <c r="S60" s="130"/>
      <c r="T60" s="114">
        <v>212</v>
      </c>
      <c r="U60" s="130"/>
      <c r="V60" s="114">
        <v>370</v>
      </c>
      <c r="W60" s="130"/>
      <c r="X60" s="114">
        <v>356</v>
      </c>
      <c r="Y60" s="130"/>
      <c r="Z60" s="130">
        <v>410</v>
      </c>
      <c r="AA60" s="130"/>
      <c r="AB60" s="156">
        <f t="shared" si="0"/>
        <v>2380</v>
      </c>
      <c r="AC60" s="154">
        <f t="shared" si="1"/>
        <v>0</v>
      </c>
      <c r="AE60" s="8"/>
    </row>
    <row r="61" spans="2:31" ht="15.95" customHeight="1" x14ac:dyDescent="0.2">
      <c r="B61" s="155">
        <v>53</v>
      </c>
      <c r="C61" s="101" t="s">
        <v>227</v>
      </c>
      <c r="D61" s="130">
        <v>164</v>
      </c>
      <c r="E61" s="130"/>
      <c r="F61" s="114">
        <v>158</v>
      </c>
      <c r="G61" s="130"/>
      <c r="H61" s="114">
        <v>86</v>
      </c>
      <c r="I61" s="130"/>
      <c r="J61" s="114">
        <v>0</v>
      </c>
      <c r="K61" s="130"/>
      <c r="L61" s="114">
        <v>52</v>
      </c>
      <c r="M61" s="130"/>
      <c r="N61" s="114">
        <v>66</v>
      </c>
      <c r="O61" s="130"/>
      <c r="P61" s="135">
        <v>142</v>
      </c>
      <c r="Q61" s="130"/>
      <c r="R61" s="114">
        <v>156</v>
      </c>
      <c r="S61" s="130"/>
      <c r="T61" s="114">
        <v>140</v>
      </c>
      <c r="U61" s="130"/>
      <c r="V61" s="114">
        <v>146</v>
      </c>
      <c r="W61" s="130"/>
      <c r="X61" s="114">
        <v>152</v>
      </c>
      <c r="Y61" s="130"/>
      <c r="Z61" s="130">
        <v>174</v>
      </c>
      <c r="AA61" s="130"/>
      <c r="AB61" s="156">
        <f t="shared" si="0"/>
        <v>1436</v>
      </c>
      <c r="AC61" s="154">
        <f t="shared" si="1"/>
        <v>0</v>
      </c>
      <c r="AE61" s="8"/>
    </row>
    <row r="62" spans="2:31" ht="15.95" customHeight="1" x14ac:dyDescent="0.2">
      <c r="B62" s="155">
        <v>54</v>
      </c>
      <c r="C62" s="101" t="s">
        <v>246</v>
      </c>
      <c r="D62" s="130">
        <v>0</v>
      </c>
      <c r="E62" s="130"/>
      <c r="F62" s="114">
        <v>84</v>
      </c>
      <c r="G62" s="130"/>
      <c r="H62" s="114">
        <v>45</v>
      </c>
      <c r="I62" s="130"/>
      <c r="J62" s="114">
        <v>0</v>
      </c>
      <c r="K62" s="130"/>
      <c r="L62" s="114">
        <v>34</v>
      </c>
      <c r="M62" s="130"/>
      <c r="N62" s="114">
        <v>52</v>
      </c>
      <c r="O62" s="130"/>
      <c r="P62" s="135">
        <v>70</v>
      </c>
      <c r="Q62" s="130"/>
      <c r="R62" s="114">
        <v>86</v>
      </c>
      <c r="S62" s="130"/>
      <c r="T62" s="114">
        <v>106</v>
      </c>
      <c r="U62" s="130"/>
      <c r="V62" s="114">
        <v>79</v>
      </c>
      <c r="W62" s="130"/>
      <c r="X62" s="114">
        <v>92</v>
      </c>
      <c r="Y62" s="130"/>
      <c r="Z62" s="130">
        <v>120</v>
      </c>
      <c r="AA62" s="130"/>
      <c r="AB62" s="156">
        <f t="shared" si="0"/>
        <v>768</v>
      </c>
      <c r="AC62" s="154">
        <f t="shared" si="1"/>
        <v>0</v>
      </c>
      <c r="AE62" s="8"/>
    </row>
    <row r="63" spans="2:31" ht="15" customHeight="1" x14ac:dyDescent="0.2">
      <c r="B63" s="4"/>
      <c r="C63" s="11"/>
      <c r="D63" s="5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86"/>
      <c r="Y63" s="6"/>
      <c r="Z63" s="6"/>
      <c r="AA63" s="6"/>
      <c r="AB63" s="7"/>
      <c r="AC63" s="10"/>
    </row>
    <row r="64" spans="2:31" ht="15" customHeight="1" thickBot="1" x14ac:dyDescent="0.25">
      <c r="B64" s="54"/>
      <c r="C64" s="55" t="s">
        <v>1</v>
      </c>
      <c r="D64" s="72">
        <f>SUM(D9:D63)</f>
        <v>25176</v>
      </c>
      <c r="E64" s="72">
        <f t="shared" ref="E64:AA64" si="2">SUM(E9:E63)</f>
        <v>9</v>
      </c>
      <c r="F64" s="72">
        <f t="shared" si="2"/>
        <v>25776</v>
      </c>
      <c r="G64" s="72">
        <f t="shared" si="2"/>
        <v>5</v>
      </c>
      <c r="H64" s="72">
        <f t="shared" si="2"/>
        <v>15081</v>
      </c>
      <c r="I64" s="72">
        <f t="shared" si="2"/>
        <v>7</v>
      </c>
      <c r="J64" s="72">
        <f t="shared" si="2"/>
        <v>0</v>
      </c>
      <c r="K64" s="72">
        <f t="shared" si="2"/>
        <v>0</v>
      </c>
      <c r="L64" s="72">
        <f t="shared" si="2"/>
        <v>3323</v>
      </c>
      <c r="M64" s="72">
        <f t="shared" si="2"/>
        <v>0</v>
      </c>
      <c r="N64" s="72">
        <f t="shared" si="2"/>
        <v>7501</v>
      </c>
      <c r="O64" s="72">
        <f t="shared" si="2"/>
        <v>0</v>
      </c>
      <c r="P64" s="72">
        <f t="shared" si="2"/>
        <v>17737</v>
      </c>
      <c r="Q64" s="72">
        <f t="shared" si="2"/>
        <v>0</v>
      </c>
      <c r="R64" s="72">
        <f t="shared" si="2"/>
        <v>20491</v>
      </c>
      <c r="S64" s="73">
        <f t="shared" si="2"/>
        <v>0</v>
      </c>
      <c r="T64" s="72">
        <f t="shared" si="2"/>
        <v>19041</v>
      </c>
      <c r="U64" s="72">
        <f t="shared" si="2"/>
        <v>0</v>
      </c>
      <c r="V64" s="72">
        <f t="shared" si="2"/>
        <v>19158</v>
      </c>
      <c r="W64" s="72">
        <f t="shared" si="2"/>
        <v>1</v>
      </c>
      <c r="X64" s="72">
        <f t="shared" si="2"/>
        <v>21835</v>
      </c>
      <c r="Y64" s="72">
        <f t="shared" si="2"/>
        <v>0</v>
      </c>
      <c r="Z64" s="72">
        <f t="shared" si="2"/>
        <v>23400</v>
      </c>
      <c r="AA64" s="72">
        <f t="shared" si="2"/>
        <v>0</v>
      </c>
      <c r="AB64" s="72">
        <f>SUM(AB9:AB63)</f>
        <v>198519</v>
      </c>
      <c r="AC64" s="74">
        <f>SUM(AC9:AC63)</f>
        <v>22</v>
      </c>
    </row>
    <row r="65" spans="5:29" ht="15" customHeight="1" x14ac:dyDescent="0.2">
      <c r="E65" s="8"/>
      <c r="H65" s="8"/>
      <c r="X65" s="8"/>
      <c r="AC65" s="8"/>
    </row>
    <row r="66" spans="5:29" ht="15" customHeight="1" x14ac:dyDescent="0.2">
      <c r="P66" s="8"/>
      <c r="Y66" s="89"/>
    </row>
    <row r="67" spans="5:29" ht="15" customHeight="1" x14ac:dyDescent="0.2">
      <c r="N67" s="14"/>
      <c r="Y67" s="89"/>
    </row>
    <row r="68" spans="5:29" ht="15" customHeight="1" x14ac:dyDescent="0.2">
      <c r="E68" s="89" t="s">
        <v>129</v>
      </c>
      <c r="N68" s="14"/>
      <c r="Y68" s="89" t="s">
        <v>250</v>
      </c>
    </row>
    <row r="69" spans="5:29" ht="15" customHeight="1" x14ac:dyDescent="0.2">
      <c r="E69" s="89" t="s">
        <v>130</v>
      </c>
      <c r="N69" s="14"/>
      <c r="Y69" s="89" t="s">
        <v>204</v>
      </c>
    </row>
    <row r="70" spans="5:29" ht="15" customHeight="1" x14ac:dyDescent="0.2">
      <c r="E70" s="89" t="s">
        <v>203</v>
      </c>
      <c r="N70" s="14"/>
      <c r="Y70" s="89" t="s">
        <v>203</v>
      </c>
    </row>
    <row r="71" spans="5:29" ht="15" customHeight="1" x14ac:dyDescent="0.2">
      <c r="E71" s="89" t="s">
        <v>125</v>
      </c>
      <c r="N71" s="14"/>
      <c r="Y71" s="89" t="s">
        <v>125</v>
      </c>
    </row>
    <row r="72" spans="5:29" ht="15" customHeight="1" x14ac:dyDescent="0.2">
      <c r="E72" s="89"/>
      <c r="N72" s="14"/>
      <c r="Y72" s="89"/>
    </row>
    <row r="73" spans="5:29" ht="15" customHeight="1" x14ac:dyDescent="0.2">
      <c r="E73" s="89"/>
      <c r="N73" s="14"/>
      <c r="Y73" s="89"/>
    </row>
    <row r="74" spans="5:29" ht="15" customHeight="1" x14ac:dyDescent="0.2">
      <c r="E74" s="89"/>
      <c r="N74" s="14"/>
      <c r="Y74" s="89"/>
    </row>
    <row r="75" spans="5:29" ht="15" customHeight="1" x14ac:dyDescent="0.2">
      <c r="E75" s="90" t="s">
        <v>131</v>
      </c>
      <c r="N75" s="14"/>
      <c r="Y75" s="90" t="s">
        <v>126</v>
      </c>
    </row>
    <row r="76" spans="5:29" ht="15" customHeight="1" x14ac:dyDescent="0.2">
      <c r="E76" s="89" t="s">
        <v>215</v>
      </c>
      <c r="N76" s="14"/>
      <c r="Y76" s="89" t="s">
        <v>127</v>
      </c>
    </row>
    <row r="77" spans="5:29" ht="15" customHeight="1" x14ac:dyDescent="0.2">
      <c r="E77" s="89" t="s">
        <v>132</v>
      </c>
      <c r="N77" s="14"/>
      <c r="Y77" s="89" t="s">
        <v>128</v>
      </c>
    </row>
    <row r="78" spans="5:29" ht="15" customHeight="1" x14ac:dyDescent="0.2">
      <c r="N78" s="14"/>
      <c r="Y78" s="89"/>
    </row>
    <row r="79" spans="5:29" ht="15" customHeight="1" x14ac:dyDescent="0.2">
      <c r="N79" s="14"/>
    </row>
    <row r="80" spans="5:29" ht="15" customHeight="1" x14ac:dyDescent="0.2">
      <c r="N80" s="14"/>
    </row>
    <row r="81" spans="14:14" ht="15" customHeight="1" x14ac:dyDescent="0.2">
      <c r="N81" s="14"/>
    </row>
    <row r="82" spans="14:14" ht="15" customHeight="1" x14ac:dyDescent="0.2">
      <c r="N82" s="14"/>
    </row>
    <row r="83" spans="14:14" ht="15" customHeight="1" x14ac:dyDescent="0.2">
      <c r="N83" s="14"/>
    </row>
    <row r="84" spans="14:14" ht="15" customHeight="1" x14ac:dyDescent="0.2">
      <c r="N84" s="14"/>
    </row>
    <row r="85" spans="14:14" ht="15" customHeight="1" x14ac:dyDescent="0.2">
      <c r="N85" s="14"/>
    </row>
    <row r="86" spans="14:14" ht="15" customHeight="1" x14ac:dyDescent="0.2">
      <c r="N86" s="14"/>
    </row>
    <row r="87" spans="14:14" ht="15" customHeight="1" x14ac:dyDescent="0.2">
      <c r="N87" s="14"/>
    </row>
    <row r="88" spans="14:14" ht="15" customHeight="1" x14ac:dyDescent="0.2">
      <c r="N88" s="14"/>
    </row>
    <row r="89" spans="14:14" ht="15" customHeight="1" x14ac:dyDescent="0.2">
      <c r="N89" s="14"/>
    </row>
    <row r="90" spans="14:14" ht="15" customHeight="1" x14ac:dyDescent="0.2">
      <c r="N90" s="14"/>
    </row>
    <row r="91" spans="14:14" ht="15" customHeight="1" x14ac:dyDescent="0.2">
      <c r="N91" s="14"/>
    </row>
    <row r="92" spans="14:14" ht="15" customHeight="1" x14ac:dyDescent="0.2">
      <c r="N92" s="14"/>
    </row>
    <row r="93" spans="14:14" ht="15" customHeight="1" x14ac:dyDescent="0.2">
      <c r="N93" s="14"/>
    </row>
    <row r="94" spans="14:14" ht="15" customHeight="1" x14ac:dyDescent="0.2">
      <c r="N94" s="14"/>
    </row>
    <row r="95" spans="14:14" ht="15" customHeight="1" x14ac:dyDescent="0.2">
      <c r="N95" s="14"/>
    </row>
    <row r="96" spans="14:14" ht="15" customHeight="1" x14ac:dyDescent="0.2">
      <c r="N96" s="14"/>
    </row>
    <row r="97" spans="14:14" ht="15" customHeight="1" x14ac:dyDescent="0.2">
      <c r="N97" s="14"/>
    </row>
    <row r="98" spans="14:14" ht="15" customHeight="1" x14ac:dyDescent="0.2">
      <c r="N98" s="14"/>
    </row>
    <row r="99" spans="14:14" ht="15" customHeight="1" x14ac:dyDescent="0.2">
      <c r="N99" s="14"/>
    </row>
    <row r="100" spans="14:14" ht="15" customHeight="1" x14ac:dyDescent="0.2">
      <c r="N100" s="14"/>
    </row>
    <row r="101" spans="14:14" ht="15" customHeight="1" x14ac:dyDescent="0.2">
      <c r="N101" s="14"/>
    </row>
    <row r="102" spans="14:14" ht="15" customHeight="1" x14ac:dyDescent="0.2">
      <c r="N102" s="14"/>
    </row>
    <row r="103" spans="14:14" ht="15" customHeight="1" x14ac:dyDescent="0.2">
      <c r="N103" s="13"/>
    </row>
    <row r="104" spans="14:14" ht="15" customHeight="1" x14ac:dyDescent="0.2"/>
    <row r="105" spans="14:14" ht="15" customHeight="1" x14ac:dyDescent="0.2"/>
    <row r="106" spans="14:14" ht="15" customHeight="1" x14ac:dyDescent="0.2"/>
  </sheetData>
  <mergeCells count="19">
    <mergeCell ref="L7:M7"/>
    <mergeCell ref="N7:O7"/>
    <mergeCell ref="P7:Q7"/>
    <mergeCell ref="B2:AC2"/>
    <mergeCell ref="B3:AC3"/>
    <mergeCell ref="B4:AC4"/>
    <mergeCell ref="B6:B8"/>
    <mergeCell ref="C6:C8"/>
    <mergeCell ref="D6:AA6"/>
    <mergeCell ref="AB6:AC7"/>
    <mergeCell ref="D7:E7"/>
    <mergeCell ref="F7:G7"/>
    <mergeCell ref="H7:I7"/>
    <mergeCell ref="Z7:AA7"/>
    <mergeCell ref="R7:S7"/>
    <mergeCell ref="T7:U7"/>
    <mergeCell ref="V7:W7"/>
    <mergeCell ref="X7:Y7"/>
    <mergeCell ref="J7:K7"/>
  </mergeCells>
  <phoneticPr fontId="0" type="noConversion"/>
  <pageMargins left="0.23622047244094499" right="0.23622047244094499" top="0.196850393700787" bottom="0.196850393700787" header="0.511811023622047" footer="0.511811023622047"/>
  <pageSetup paperSize="5" scale="85" firstPageNumber="4294963191" fitToWidth="0" fitToHeight="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121"/>
  <sheetViews>
    <sheetView view="pageBreakPreview" zoomScale="55" zoomScaleNormal="53" zoomScaleSheetLayoutView="55" workbookViewId="0">
      <selection activeCell="S60" sqref="S59:S60"/>
    </sheetView>
  </sheetViews>
  <sheetFormatPr defaultRowHeight="12.75" x14ac:dyDescent="0.2"/>
  <cols>
    <col min="1" max="1" width="5.140625" style="2" customWidth="1"/>
    <col min="2" max="2" width="4" style="2" customWidth="1"/>
    <col min="3" max="3" width="24.7109375" style="2" customWidth="1"/>
    <col min="4" max="4" width="11.42578125" style="20" customWidth="1"/>
    <col min="5" max="5" width="5.28515625" style="2" customWidth="1"/>
    <col min="6" max="6" width="11.140625" style="2" customWidth="1"/>
    <col min="7" max="7" width="4.5703125" style="2" customWidth="1"/>
    <col min="8" max="8" width="9.42578125" style="2" customWidth="1"/>
    <col min="9" max="9" width="5.7109375" style="2" customWidth="1"/>
    <col min="10" max="10" width="9.28515625" style="2" customWidth="1"/>
    <col min="11" max="11" width="6.85546875" style="2" customWidth="1"/>
    <col min="12" max="12" width="8.85546875" style="2" customWidth="1"/>
    <col min="13" max="13" width="5.28515625" style="2" customWidth="1"/>
    <col min="14" max="14" width="9.7109375" style="2" customWidth="1"/>
    <col min="15" max="15" width="5.7109375" style="2" customWidth="1"/>
    <col min="16" max="16" width="10.42578125" style="2" customWidth="1"/>
    <col min="17" max="17" width="5.42578125" style="2" customWidth="1"/>
    <col min="18" max="18" width="10.85546875" style="2" customWidth="1"/>
    <col min="19" max="19" width="5.5703125" style="2" customWidth="1"/>
    <col min="20" max="20" width="10.42578125" style="2" customWidth="1"/>
    <col min="21" max="21" width="4.85546875" style="2" customWidth="1"/>
    <col min="22" max="22" width="10.28515625" style="2" customWidth="1"/>
    <col min="23" max="23" width="5.28515625" style="2" customWidth="1"/>
    <col min="24" max="24" width="10.28515625" style="2" customWidth="1"/>
    <col min="25" max="25" width="4.7109375" style="2" customWidth="1"/>
    <col min="26" max="26" width="11" style="2" customWidth="1"/>
    <col min="27" max="27" width="5.42578125" style="2" customWidth="1"/>
    <col min="28" max="28" width="12.42578125" style="2" customWidth="1"/>
    <col min="29" max="29" width="6.7109375" style="2" customWidth="1"/>
    <col min="30" max="30" width="7.140625" style="2" customWidth="1"/>
    <col min="31" max="16384" width="9.140625" style="2"/>
  </cols>
  <sheetData>
    <row r="1" spans="1:30" ht="15" customHeight="1" x14ac:dyDescent="0.2">
      <c r="B1" s="189" t="s">
        <v>31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9"/>
    </row>
    <row r="2" spans="1:30" ht="15" customHeight="1" x14ac:dyDescent="0.2">
      <c r="B2" s="189" t="s">
        <v>124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9"/>
    </row>
    <row r="3" spans="1:30" ht="15" customHeight="1" x14ac:dyDescent="0.2">
      <c r="B3" s="189" t="s">
        <v>238</v>
      </c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52"/>
    </row>
    <row r="4" spans="1:30" ht="15" customHeight="1" thickBot="1" x14ac:dyDescent="0.25">
      <c r="B4" s="9"/>
      <c r="C4" s="9"/>
      <c r="D4" s="18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U4" s="9"/>
      <c r="V4" s="9"/>
      <c r="W4" s="9"/>
      <c r="X4" s="9"/>
      <c r="Y4" s="9"/>
      <c r="Z4" s="9"/>
      <c r="AA4" s="9"/>
      <c r="AB4" s="9"/>
      <c r="AC4" s="9"/>
      <c r="AD4" s="52"/>
    </row>
    <row r="5" spans="1:30" ht="15" customHeight="1" x14ac:dyDescent="0.2">
      <c r="B5" s="178" t="s">
        <v>0</v>
      </c>
      <c r="C5" s="175" t="s">
        <v>68</v>
      </c>
      <c r="D5" s="183" t="s">
        <v>32</v>
      </c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4"/>
      <c r="AB5" s="186" t="s">
        <v>1</v>
      </c>
      <c r="AC5" s="187"/>
      <c r="AD5" s="52"/>
    </row>
    <row r="6" spans="1:30" ht="15" customHeight="1" x14ac:dyDescent="0.2">
      <c r="B6" s="179"/>
      <c r="C6" s="176"/>
      <c r="D6" s="181" t="s">
        <v>2</v>
      </c>
      <c r="E6" s="182"/>
      <c r="F6" s="174" t="s">
        <v>3</v>
      </c>
      <c r="G6" s="174"/>
      <c r="H6" s="174" t="s">
        <v>4</v>
      </c>
      <c r="I6" s="174"/>
      <c r="J6" s="174" t="s">
        <v>5</v>
      </c>
      <c r="K6" s="174"/>
      <c r="L6" s="174" t="s">
        <v>6</v>
      </c>
      <c r="M6" s="174"/>
      <c r="N6" s="174" t="s">
        <v>7</v>
      </c>
      <c r="O6" s="174"/>
      <c r="P6" s="174" t="s">
        <v>8</v>
      </c>
      <c r="Q6" s="174"/>
      <c r="R6" s="174" t="s">
        <v>9</v>
      </c>
      <c r="S6" s="174"/>
      <c r="T6" s="174" t="s">
        <v>10</v>
      </c>
      <c r="U6" s="174"/>
      <c r="V6" s="174" t="s">
        <v>11</v>
      </c>
      <c r="W6" s="174"/>
      <c r="X6" s="174" t="s">
        <v>12</v>
      </c>
      <c r="Y6" s="185"/>
      <c r="Z6" s="174" t="s">
        <v>13</v>
      </c>
      <c r="AA6" s="185"/>
      <c r="AB6" s="185"/>
      <c r="AC6" s="188"/>
      <c r="AD6" s="52"/>
    </row>
    <row r="7" spans="1:30" ht="15" customHeight="1" thickBot="1" x14ac:dyDescent="0.25">
      <c r="B7" s="180"/>
      <c r="C7" s="177"/>
      <c r="D7" s="46" t="s">
        <v>14</v>
      </c>
      <c r="E7" s="47" t="s">
        <v>15</v>
      </c>
      <c r="F7" s="48" t="s">
        <v>14</v>
      </c>
      <c r="G7" s="47" t="s">
        <v>15</v>
      </c>
      <c r="H7" s="48" t="s">
        <v>14</v>
      </c>
      <c r="I7" s="48" t="s">
        <v>15</v>
      </c>
      <c r="J7" s="48" t="s">
        <v>14</v>
      </c>
      <c r="K7" s="48" t="s">
        <v>15</v>
      </c>
      <c r="L7" s="48" t="s">
        <v>14</v>
      </c>
      <c r="M7" s="48" t="s">
        <v>15</v>
      </c>
      <c r="N7" s="48" t="s">
        <v>14</v>
      </c>
      <c r="O7" s="48" t="s">
        <v>15</v>
      </c>
      <c r="P7" s="48" t="s">
        <v>14</v>
      </c>
      <c r="Q7" s="48" t="s">
        <v>15</v>
      </c>
      <c r="R7" s="48" t="s">
        <v>14</v>
      </c>
      <c r="S7" s="48" t="s">
        <v>15</v>
      </c>
      <c r="T7" s="48" t="s">
        <v>14</v>
      </c>
      <c r="U7" s="48" t="s">
        <v>15</v>
      </c>
      <c r="V7" s="48" t="s">
        <v>14</v>
      </c>
      <c r="W7" s="48" t="s">
        <v>15</v>
      </c>
      <c r="X7" s="48" t="s">
        <v>14</v>
      </c>
      <c r="Y7" s="48" t="s">
        <v>15</v>
      </c>
      <c r="Z7" s="48" t="s">
        <v>14</v>
      </c>
      <c r="AA7" s="48" t="s">
        <v>15</v>
      </c>
      <c r="AB7" s="47" t="s">
        <v>14</v>
      </c>
      <c r="AC7" s="49" t="s">
        <v>15</v>
      </c>
      <c r="AD7" s="52"/>
    </row>
    <row r="8" spans="1:30" s="45" customFormat="1" ht="17.100000000000001" customHeight="1" thickTop="1" x14ac:dyDescent="0.2">
      <c r="A8" s="133"/>
      <c r="B8" s="50">
        <v>1</v>
      </c>
      <c r="C8" s="51" t="s">
        <v>16</v>
      </c>
      <c r="D8" s="131">
        <v>3302</v>
      </c>
      <c r="E8" s="57"/>
      <c r="F8" s="117">
        <v>1141</v>
      </c>
      <c r="G8" s="85"/>
      <c r="H8" s="117">
        <v>670</v>
      </c>
      <c r="I8" s="85"/>
      <c r="J8" s="117">
        <v>0</v>
      </c>
      <c r="K8" s="85"/>
      <c r="L8" s="117">
        <v>0</v>
      </c>
      <c r="M8" s="85"/>
      <c r="N8" s="117">
        <v>280</v>
      </c>
      <c r="O8" s="123"/>
      <c r="P8" s="134">
        <v>1460</v>
      </c>
      <c r="Q8" s="123"/>
      <c r="R8" s="119">
        <v>2723</v>
      </c>
      <c r="S8" s="123"/>
      <c r="T8" s="119">
        <v>1414</v>
      </c>
      <c r="U8" s="123"/>
      <c r="V8" s="144">
        <v>1306</v>
      </c>
      <c r="W8" s="129"/>
      <c r="X8" s="144">
        <v>1410</v>
      </c>
      <c r="Y8" s="144"/>
      <c r="Z8" s="144">
        <v>1667</v>
      </c>
      <c r="AA8" s="144"/>
      <c r="AB8" s="59">
        <f>SUM(D8+F8+H8+J8+L8+N8+P8+R8+T8+V8+X8+Z8)</f>
        <v>15373</v>
      </c>
      <c r="AC8" s="60">
        <f>SUM(E8+G8+I8+K8+M8+O8+Q8+S8+U8+W8+Y8+AA8)</f>
        <v>0</v>
      </c>
      <c r="AD8" s="53"/>
    </row>
    <row r="9" spans="1:30" s="45" customFormat="1" ht="17.100000000000001" customHeight="1" x14ac:dyDescent="0.2">
      <c r="A9" s="133"/>
      <c r="B9" s="34">
        <v>2</v>
      </c>
      <c r="C9" s="35" t="s">
        <v>17</v>
      </c>
      <c r="D9" s="131">
        <v>3810</v>
      </c>
      <c r="E9" s="57"/>
      <c r="F9" s="117">
        <v>1065</v>
      </c>
      <c r="G9" s="85"/>
      <c r="H9" s="117">
        <v>769</v>
      </c>
      <c r="I9" s="85"/>
      <c r="J9" s="117">
        <v>0</v>
      </c>
      <c r="K9" s="85"/>
      <c r="L9" s="117">
        <v>0</v>
      </c>
      <c r="M9" s="85"/>
      <c r="N9" s="117">
        <v>1704</v>
      </c>
      <c r="O9" s="123"/>
      <c r="P9" s="134">
        <v>5121</v>
      </c>
      <c r="Q9" s="123"/>
      <c r="R9" s="119">
        <v>7767</v>
      </c>
      <c r="S9" s="123"/>
      <c r="T9" s="119">
        <v>4278</v>
      </c>
      <c r="U9" s="123"/>
      <c r="V9" s="144">
        <v>4267</v>
      </c>
      <c r="W9" s="129"/>
      <c r="X9" s="144">
        <v>4305</v>
      </c>
      <c r="Y9" s="144"/>
      <c r="Z9" s="144">
        <v>3583</v>
      </c>
      <c r="AA9" s="144"/>
      <c r="AB9" s="59">
        <f t="shared" ref="AB9:AB55" si="0">SUM(D9+F9+H9+J9+L9+N9+P9+R9+T9+V9+X9+Z9)</f>
        <v>36669</v>
      </c>
      <c r="AC9" s="60">
        <f t="shared" ref="AC9:AC74" si="1">SUM(E9+G9+I9+K9+M9+O9+Q9+S9+U9+W9+Y9+AA9)</f>
        <v>0</v>
      </c>
      <c r="AD9" s="53"/>
    </row>
    <row r="10" spans="1:30" s="45" customFormat="1" ht="17.100000000000001" customHeight="1" x14ac:dyDescent="0.2">
      <c r="A10" s="133"/>
      <c r="B10" s="50">
        <v>3</v>
      </c>
      <c r="C10" s="35" t="s">
        <v>63</v>
      </c>
      <c r="D10" s="131">
        <v>1060</v>
      </c>
      <c r="E10" s="57"/>
      <c r="F10" s="117">
        <v>307</v>
      </c>
      <c r="G10" s="85"/>
      <c r="H10" s="117">
        <v>119</v>
      </c>
      <c r="I10" s="85"/>
      <c r="J10" s="117">
        <v>0</v>
      </c>
      <c r="K10" s="85"/>
      <c r="L10" s="117">
        <v>0</v>
      </c>
      <c r="M10" s="85"/>
      <c r="N10" s="117">
        <v>0</v>
      </c>
      <c r="O10" s="123"/>
      <c r="P10" s="134">
        <v>345</v>
      </c>
      <c r="Q10" s="123"/>
      <c r="R10" s="119">
        <v>725</v>
      </c>
      <c r="S10" s="123"/>
      <c r="T10" s="119">
        <v>382</v>
      </c>
      <c r="U10" s="123"/>
      <c r="V10" s="144">
        <v>407</v>
      </c>
      <c r="W10" s="129"/>
      <c r="X10" s="144">
        <v>626</v>
      </c>
      <c r="Y10" s="144"/>
      <c r="Z10" s="144">
        <v>327</v>
      </c>
      <c r="AA10" s="144"/>
      <c r="AB10" s="59">
        <f>SUM(D10+F10+H10+J10+L10+N10+P10+R10+T10+V10+X10+Z10)</f>
        <v>4298</v>
      </c>
      <c r="AC10" s="60">
        <f t="shared" si="1"/>
        <v>0</v>
      </c>
      <c r="AD10" s="53"/>
    </row>
    <row r="11" spans="1:30" s="45" customFormat="1" ht="17.100000000000001" customHeight="1" x14ac:dyDescent="0.2">
      <c r="A11" s="133"/>
      <c r="B11" s="34">
        <v>4</v>
      </c>
      <c r="C11" s="35" t="s">
        <v>18</v>
      </c>
      <c r="D11" s="57">
        <v>4990</v>
      </c>
      <c r="E11" s="57">
        <v>10</v>
      </c>
      <c r="F11" s="117">
        <v>4629</v>
      </c>
      <c r="G11" s="85">
        <v>5</v>
      </c>
      <c r="H11" s="117">
        <v>2889</v>
      </c>
      <c r="I11" s="85">
        <v>2</v>
      </c>
      <c r="J11" s="117">
        <v>0</v>
      </c>
      <c r="K11" s="85"/>
      <c r="L11" s="117">
        <v>0</v>
      </c>
      <c r="M11" s="85"/>
      <c r="N11" s="117">
        <v>0</v>
      </c>
      <c r="O11" s="123"/>
      <c r="P11" s="134">
        <v>0</v>
      </c>
      <c r="Q11" s="123"/>
      <c r="R11" s="119">
        <v>5084</v>
      </c>
      <c r="S11" s="123"/>
      <c r="T11" s="119">
        <v>2650</v>
      </c>
      <c r="U11" s="123"/>
      <c r="V11" s="119">
        <v>2516</v>
      </c>
      <c r="W11" s="129"/>
      <c r="X11" s="119">
        <v>3350</v>
      </c>
      <c r="Y11" s="144"/>
      <c r="Z11" s="119">
        <v>1632</v>
      </c>
      <c r="AA11" s="119"/>
      <c r="AB11" s="59">
        <f t="shared" si="0"/>
        <v>27740</v>
      </c>
      <c r="AC11" s="60">
        <f>SUM(E11+G11+I11+K11+M11+O11+Q11+S11+U11+W11+Y11+AA11)</f>
        <v>17</v>
      </c>
      <c r="AD11" s="53"/>
    </row>
    <row r="12" spans="1:30" s="45" customFormat="1" ht="17.100000000000001" customHeight="1" x14ac:dyDescent="0.2">
      <c r="A12" s="133"/>
      <c r="B12" s="50">
        <v>5</v>
      </c>
      <c r="C12" s="35" t="s">
        <v>144</v>
      </c>
      <c r="D12" s="131">
        <v>0</v>
      </c>
      <c r="E12" s="57"/>
      <c r="F12" s="117">
        <v>0</v>
      </c>
      <c r="G12" s="85"/>
      <c r="H12" s="117">
        <v>0</v>
      </c>
      <c r="I12" s="85"/>
      <c r="J12" s="117">
        <v>0</v>
      </c>
      <c r="K12" s="85"/>
      <c r="L12" s="117">
        <v>0</v>
      </c>
      <c r="M12" s="85"/>
      <c r="N12" s="117">
        <v>0</v>
      </c>
      <c r="O12" s="123"/>
      <c r="P12" s="134">
        <v>0</v>
      </c>
      <c r="Q12" s="123"/>
      <c r="R12" s="138">
        <v>0</v>
      </c>
      <c r="S12" s="123"/>
      <c r="T12" s="119">
        <v>0</v>
      </c>
      <c r="U12" s="123"/>
      <c r="V12" s="144">
        <v>0</v>
      </c>
      <c r="W12" s="129"/>
      <c r="X12" s="144">
        <v>0</v>
      </c>
      <c r="Y12" s="144"/>
      <c r="Z12" s="144">
        <v>0</v>
      </c>
      <c r="AA12" s="144"/>
      <c r="AB12" s="59">
        <f>SUM(D12+F12+H12+J12+L12+N12+P12+R12+T12+V12+X12+Z12)</f>
        <v>0</v>
      </c>
      <c r="AC12" s="60">
        <f t="shared" si="1"/>
        <v>0</v>
      </c>
      <c r="AD12" s="53"/>
    </row>
    <row r="13" spans="1:30" s="45" customFormat="1" ht="17.100000000000001" customHeight="1" x14ac:dyDescent="0.2">
      <c r="A13" s="133"/>
      <c r="B13" s="34">
        <v>6</v>
      </c>
      <c r="C13" s="35" t="s">
        <v>19</v>
      </c>
      <c r="D13" s="57">
        <v>6548</v>
      </c>
      <c r="E13" s="57"/>
      <c r="F13" s="117">
        <v>1383</v>
      </c>
      <c r="G13" s="85"/>
      <c r="H13" s="117">
        <v>2265</v>
      </c>
      <c r="I13" s="85"/>
      <c r="J13" s="117">
        <v>0</v>
      </c>
      <c r="K13" s="85"/>
      <c r="L13" s="117">
        <v>0</v>
      </c>
      <c r="M13" s="85"/>
      <c r="N13" s="117">
        <v>0</v>
      </c>
      <c r="O13" s="123"/>
      <c r="P13" s="134">
        <v>0</v>
      </c>
      <c r="Q13" s="123"/>
      <c r="R13" s="119">
        <v>0</v>
      </c>
      <c r="S13" s="123"/>
      <c r="T13" s="119">
        <v>0</v>
      </c>
      <c r="U13" s="123"/>
      <c r="V13" s="144">
        <v>0</v>
      </c>
      <c r="W13" s="129"/>
      <c r="X13" s="144">
        <v>0</v>
      </c>
      <c r="Y13" s="144"/>
      <c r="Z13" s="144">
        <v>0</v>
      </c>
      <c r="AA13" s="144"/>
      <c r="AB13" s="59">
        <f t="shared" si="0"/>
        <v>10196</v>
      </c>
      <c r="AC13" s="60">
        <f t="shared" si="1"/>
        <v>0</v>
      </c>
      <c r="AD13" s="53"/>
    </row>
    <row r="14" spans="1:30" s="33" customFormat="1" ht="17.100000000000001" customHeight="1" x14ac:dyDescent="0.2">
      <c r="A14" s="133"/>
      <c r="B14" s="50">
        <v>7</v>
      </c>
      <c r="C14" s="110" t="s">
        <v>20</v>
      </c>
      <c r="D14" s="57">
        <v>4345</v>
      </c>
      <c r="E14" s="57"/>
      <c r="F14" s="118">
        <v>2225</v>
      </c>
      <c r="G14" s="85"/>
      <c r="H14" s="118">
        <v>1682</v>
      </c>
      <c r="I14" s="85"/>
      <c r="J14" s="118">
        <v>0</v>
      </c>
      <c r="K14" s="85"/>
      <c r="L14" s="118">
        <v>0</v>
      </c>
      <c r="M14" s="85"/>
      <c r="N14" s="118">
        <v>0</v>
      </c>
      <c r="O14" s="123"/>
      <c r="P14" s="134">
        <v>1285</v>
      </c>
      <c r="Q14" s="123"/>
      <c r="R14" s="139">
        <v>2052</v>
      </c>
      <c r="S14" s="123"/>
      <c r="T14" s="139">
        <v>920</v>
      </c>
      <c r="U14" s="123"/>
      <c r="V14" s="144">
        <v>1373</v>
      </c>
      <c r="W14" s="129"/>
      <c r="X14" s="144">
        <v>1914</v>
      </c>
      <c r="Y14" s="144"/>
      <c r="Z14" s="144">
        <v>2370</v>
      </c>
      <c r="AA14" s="144"/>
      <c r="AB14" s="59">
        <f t="shared" si="0"/>
        <v>18166</v>
      </c>
      <c r="AC14" s="60">
        <f t="shared" si="1"/>
        <v>0</v>
      </c>
      <c r="AD14" s="53"/>
    </row>
    <row r="15" spans="1:30" s="45" customFormat="1" ht="17.100000000000001" customHeight="1" x14ac:dyDescent="0.2">
      <c r="A15" s="133"/>
      <c r="B15" s="34">
        <v>8</v>
      </c>
      <c r="C15" s="110" t="s">
        <v>21</v>
      </c>
      <c r="D15" s="57">
        <v>2310</v>
      </c>
      <c r="E15" s="57"/>
      <c r="F15" s="117">
        <v>1600</v>
      </c>
      <c r="G15" s="85"/>
      <c r="H15" s="117">
        <v>510</v>
      </c>
      <c r="I15" s="85"/>
      <c r="J15" s="117">
        <v>0</v>
      </c>
      <c r="K15" s="85"/>
      <c r="L15" s="117">
        <v>0</v>
      </c>
      <c r="M15" s="85"/>
      <c r="N15" s="117">
        <v>0</v>
      </c>
      <c r="O15" s="123"/>
      <c r="P15" s="134">
        <v>682</v>
      </c>
      <c r="Q15" s="123"/>
      <c r="R15" s="119">
        <v>760</v>
      </c>
      <c r="S15" s="123"/>
      <c r="T15" s="119">
        <v>448</v>
      </c>
      <c r="U15" s="123"/>
      <c r="V15" s="144">
        <v>620</v>
      </c>
      <c r="W15" s="129"/>
      <c r="X15" s="144">
        <v>726</v>
      </c>
      <c r="Y15" s="144"/>
      <c r="Z15" s="144">
        <v>1125</v>
      </c>
      <c r="AA15" s="144"/>
      <c r="AB15" s="59">
        <f t="shared" si="0"/>
        <v>8781</v>
      </c>
      <c r="AC15" s="60">
        <f t="shared" si="1"/>
        <v>0</v>
      </c>
      <c r="AD15" s="53"/>
    </row>
    <row r="16" spans="1:30" s="45" customFormat="1" ht="17.100000000000001" customHeight="1" x14ac:dyDescent="0.2">
      <c r="A16" s="133"/>
      <c r="B16" s="50">
        <v>9</v>
      </c>
      <c r="C16" s="110" t="s">
        <v>24</v>
      </c>
      <c r="D16" s="131">
        <v>389</v>
      </c>
      <c r="E16" s="57"/>
      <c r="F16" s="117">
        <v>698</v>
      </c>
      <c r="G16" s="85"/>
      <c r="H16" s="117">
        <v>159</v>
      </c>
      <c r="I16" s="85"/>
      <c r="J16" s="117">
        <v>0</v>
      </c>
      <c r="K16" s="85"/>
      <c r="L16" s="117">
        <v>0</v>
      </c>
      <c r="M16" s="85"/>
      <c r="N16" s="117">
        <v>146</v>
      </c>
      <c r="O16" s="123"/>
      <c r="P16" s="134">
        <v>358</v>
      </c>
      <c r="Q16" s="123"/>
      <c r="R16" s="119">
        <v>518</v>
      </c>
      <c r="S16" s="123"/>
      <c r="T16" s="119">
        <v>395</v>
      </c>
      <c r="U16" s="126"/>
      <c r="V16" s="144">
        <v>546</v>
      </c>
      <c r="W16" s="129"/>
      <c r="X16" s="144">
        <v>922</v>
      </c>
      <c r="Y16" s="144"/>
      <c r="Z16" s="144">
        <v>880</v>
      </c>
      <c r="AA16" s="144"/>
      <c r="AB16" s="59">
        <f t="shared" si="0"/>
        <v>5011</v>
      </c>
      <c r="AC16" s="60">
        <f t="shared" si="1"/>
        <v>0</v>
      </c>
      <c r="AD16" s="53"/>
    </row>
    <row r="17" spans="1:30" s="45" customFormat="1" ht="17.100000000000001" customHeight="1" x14ac:dyDescent="0.2">
      <c r="A17" s="133"/>
      <c r="B17" s="34">
        <v>10</v>
      </c>
      <c r="C17" s="146" t="s">
        <v>23</v>
      </c>
      <c r="D17" s="131">
        <v>6628</v>
      </c>
      <c r="E17" s="57"/>
      <c r="F17" s="117">
        <v>3788</v>
      </c>
      <c r="G17" s="85"/>
      <c r="H17" s="117">
        <v>1612</v>
      </c>
      <c r="I17" s="85"/>
      <c r="J17" s="117">
        <v>0</v>
      </c>
      <c r="K17" s="85"/>
      <c r="L17" s="117">
        <v>0</v>
      </c>
      <c r="M17" s="85"/>
      <c r="N17" s="118">
        <v>0</v>
      </c>
      <c r="O17" s="123"/>
      <c r="P17" s="134">
        <v>1450</v>
      </c>
      <c r="Q17" s="123"/>
      <c r="R17" s="119">
        <v>4843</v>
      </c>
      <c r="S17" s="123"/>
      <c r="T17" s="119">
        <v>2169</v>
      </c>
      <c r="U17" s="123"/>
      <c r="V17" s="144">
        <v>4834</v>
      </c>
      <c r="W17" s="129"/>
      <c r="X17" s="144">
        <v>3104</v>
      </c>
      <c r="Y17" s="144"/>
      <c r="Z17" s="144">
        <v>3869</v>
      </c>
      <c r="AA17" s="144"/>
      <c r="AB17" s="59">
        <f t="shared" si="0"/>
        <v>32297</v>
      </c>
      <c r="AC17" s="60">
        <f t="shared" si="1"/>
        <v>0</v>
      </c>
      <c r="AD17" s="53"/>
    </row>
    <row r="18" spans="1:30" s="45" customFormat="1" ht="17.100000000000001" customHeight="1" x14ac:dyDescent="0.2">
      <c r="A18" s="133"/>
      <c r="B18" s="50">
        <v>11</v>
      </c>
      <c r="C18" s="110" t="s">
        <v>22</v>
      </c>
      <c r="D18" s="57">
        <v>3200</v>
      </c>
      <c r="E18" s="57"/>
      <c r="F18" s="117">
        <v>2415</v>
      </c>
      <c r="G18" s="85"/>
      <c r="H18" s="117">
        <v>740</v>
      </c>
      <c r="I18" s="85"/>
      <c r="J18" s="117">
        <v>0</v>
      </c>
      <c r="K18" s="85"/>
      <c r="L18" s="117">
        <v>0</v>
      </c>
      <c r="M18" s="85"/>
      <c r="N18" s="118">
        <v>182</v>
      </c>
      <c r="O18" s="123"/>
      <c r="P18" s="134">
        <v>428</v>
      </c>
      <c r="Q18" s="123"/>
      <c r="R18" s="119">
        <v>450</v>
      </c>
      <c r="S18" s="123"/>
      <c r="T18" s="119">
        <v>482</v>
      </c>
      <c r="U18" s="123"/>
      <c r="V18" s="144">
        <v>535</v>
      </c>
      <c r="W18" s="129"/>
      <c r="X18" s="144">
        <v>632</v>
      </c>
      <c r="Y18" s="144"/>
      <c r="Z18" s="144">
        <v>812</v>
      </c>
      <c r="AA18" s="144"/>
      <c r="AB18" s="59">
        <f t="shared" si="0"/>
        <v>9876</v>
      </c>
      <c r="AC18" s="60">
        <f t="shared" si="1"/>
        <v>0</v>
      </c>
      <c r="AD18" s="53"/>
    </row>
    <row r="19" spans="1:30" s="45" customFormat="1" ht="17.100000000000001" customHeight="1" x14ac:dyDescent="0.2">
      <c r="A19" s="133"/>
      <c r="B19" s="34">
        <v>12</v>
      </c>
      <c r="C19" s="110" t="s">
        <v>25</v>
      </c>
      <c r="D19" s="57">
        <v>442</v>
      </c>
      <c r="E19" s="57">
        <v>4</v>
      </c>
      <c r="F19" s="117">
        <v>1532</v>
      </c>
      <c r="G19" s="85"/>
      <c r="H19" s="117">
        <v>1613</v>
      </c>
      <c r="I19" s="85">
        <v>2</v>
      </c>
      <c r="J19" s="117">
        <v>0</v>
      </c>
      <c r="K19" s="85"/>
      <c r="L19" s="117">
        <v>0</v>
      </c>
      <c r="M19" s="85"/>
      <c r="N19" s="117">
        <v>0</v>
      </c>
      <c r="O19" s="123"/>
      <c r="P19" s="134">
        <v>0</v>
      </c>
      <c r="Q19" s="123"/>
      <c r="R19" s="119">
        <v>168</v>
      </c>
      <c r="S19" s="123"/>
      <c r="T19" s="119">
        <v>133</v>
      </c>
      <c r="U19" s="123"/>
      <c r="V19" s="144">
        <v>203</v>
      </c>
      <c r="W19" s="129"/>
      <c r="X19" s="144">
        <v>156</v>
      </c>
      <c r="Y19" s="144">
        <v>2</v>
      </c>
      <c r="Z19" s="144">
        <v>306</v>
      </c>
      <c r="AA19" s="144"/>
      <c r="AB19" s="59">
        <f t="shared" si="0"/>
        <v>4553</v>
      </c>
      <c r="AC19" s="60">
        <f t="shared" si="1"/>
        <v>8</v>
      </c>
      <c r="AD19" s="53"/>
    </row>
    <row r="20" spans="1:30" s="45" customFormat="1" ht="17.100000000000001" customHeight="1" x14ac:dyDescent="0.2">
      <c r="A20" s="133"/>
      <c r="B20" s="50">
        <v>13</v>
      </c>
      <c r="C20" s="110" t="s">
        <v>26</v>
      </c>
      <c r="D20" s="131">
        <v>1930</v>
      </c>
      <c r="E20" s="57"/>
      <c r="F20" s="117">
        <v>888</v>
      </c>
      <c r="G20" s="85"/>
      <c r="H20" s="117">
        <v>496</v>
      </c>
      <c r="I20" s="85"/>
      <c r="J20" s="117">
        <v>0</v>
      </c>
      <c r="K20" s="85"/>
      <c r="L20" s="117">
        <v>0</v>
      </c>
      <c r="M20" s="85"/>
      <c r="N20" s="117">
        <v>259</v>
      </c>
      <c r="O20" s="123"/>
      <c r="P20" s="134">
        <v>1076</v>
      </c>
      <c r="Q20" s="123"/>
      <c r="R20" s="119">
        <v>1868</v>
      </c>
      <c r="S20" s="123"/>
      <c r="T20" s="119">
        <v>765</v>
      </c>
      <c r="U20" s="123"/>
      <c r="V20" s="144">
        <v>1251</v>
      </c>
      <c r="W20" s="129"/>
      <c r="X20" s="144">
        <v>1224</v>
      </c>
      <c r="Y20" s="144"/>
      <c r="Z20" s="144">
        <v>1124</v>
      </c>
      <c r="AA20" s="144"/>
      <c r="AB20" s="59">
        <f t="shared" si="0"/>
        <v>10881</v>
      </c>
      <c r="AC20" s="60">
        <f t="shared" si="1"/>
        <v>0</v>
      </c>
      <c r="AD20" s="53"/>
    </row>
    <row r="21" spans="1:30" s="45" customFormat="1" ht="17.100000000000001" customHeight="1" x14ac:dyDescent="0.2">
      <c r="A21" s="133"/>
      <c r="B21" s="34">
        <v>14</v>
      </c>
      <c r="C21" s="110" t="s">
        <v>29</v>
      </c>
      <c r="D21" s="57">
        <v>10410</v>
      </c>
      <c r="E21" s="57"/>
      <c r="F21" s="117">
        <v>3770</v>
      </c>
      <c r="G21" s="85"/>
      <c r="H21" s="119">
        <v>2124</v>
      </c>
      <c r="I21" s="85"/>
      <c r="J21" s="119">
        <v>0</v>
      </c>
      <c r="K21" s="85"/>
      <c r="L21" s="119">
        <v>0</v>
      </c>
      <c r="M21" s="85"/>
      <c r="N21" s="119">
        <v>1130</v>
      </c>
      <c r="O21" s="123"/>
      <c r="P21" s="134">
        <v>6204</v>
      </c>
      <c r="Q21" s="123"/>
      <c r="R21" s="119">
        <v>12377</v>
      </c>
      <c r="S21" s="123"/>
      <c r="T21" s="119">
        <v>6527</v>
      </c>
      <c r="U21" s="123"/>
      <c r="V21" s="144">
        <v>8197</v>
      </c>
      <c r="W21" s="129"/>
      <c r="X21" s="144">
        <v>8194</v>
      </c>
      <c r="Y21" s="144"/>
      <c r="Z21" s="144">
        <v>6814</v>
      </c>
      <c r="AA21" s="144"/>
      <c r="AB21" s="59">
        <f t="shared" si="0"/>
        <v>65747</v>
      </c>
      <c r="AC21" s="60">
        <f t="shared" si="1"/>
        <v>0</v>
      </c>
      <c r="AD21" s="53"/>
    </row>
    <row r="22" spans="1:30" s="45" customFormat="1" ht="17.100000000000001" customHeight="1" x14ac:dyDescent="0.2">
      <c r="A22" s="133"/>
      <c r="B22" s="98">
        <v>15</v>
      </c>
      <c r="C22" s="146" t="s">
        <v>158</v>
      </c>
      <c r="D22" s="57">
        <v>850</v>
      </c>
      <c r="E22" s="57"/>
      <c r="F22" s="118">
        <v>620</v>
      </c>
      <c r="G22" s="85"/>
      <c r="H22" s="118">
        <v>0</v>
      </c>
      <c r="I22" s="85"/>
      <c r="J22" s="118">
        <v>0</v>
      </c>
      <c r="K22" s="85"/>
      <c r="L22" s="118">
        <v>0</v>
      </c>
      <c r="M22" s="85"/>
      <c r="N22" s="118">
        <v>0</v>
      </c>
      <c r="O22" s="123"/>
      <c r="P22" s="134">
        <v>0</v>
      </c>
      <c r="Q22" s="123"/>
      <c r="R22" s="139">
        <v>1158</v>
      </c>
      <c r="S22" s="123"/>
      <c r="T22" s="139">
        <v>1030</v>
      </c>
      <c r="U22" s="123"/>
      <c r="V22" s="144">
        <v>680</v>
      </c>
      <c r="W22" s="129"/>
      <c r="X22" s="145">
        <v>710</v>
      </c>
      <c r="Y22" s="144"/>
      <c r="Z22" s="144">
        <v>835</v>
      </c>
      <c r="AA22" s="144"/>
      <c r="AB22" s="59">
        <f t="shared" si="0"/>
        <v>5883</v>
      </c>
      <c r="AC22" s="60">
        <f t="shared" si="1"/>
        <v>0</v>
      </c>
      <c r="AD22" s="53"/>
    </row>
    <row r="23" spans="1:30" s="45" customFormat="1" ht="17.100000000000001" customHeight="1" x14ac:dyDescent="0.2">
      <c r="A23" s="133"/>
      <c r="B23" s="34">
        <v>16</v>
      </c>
      <c r="C23" s="110" t="s">
        <v>27</v>
      </c>
      <c r="D23" s="131">
        <v>13487</v>
      </c>
      <c r="E23" s="57"/>
      <c r="F23" s="117">
        <v>4976</v>
      </c>
      <c r="G23" s="85"/>
      <c r="H23" s="117">
        <v>3509</v>
      </c>
      <c r="I23" s="85"/>
      <c r="J23" s="117">
        <v>0</v>
      </c>
      <c r="K23" s="85"/>
      <c r="L23" s="117">
        <v>0</v>
      </c>
      <c r="M23" s="85"/>
      <c r="N23" s="117">
        <v>4481</v>
      </c>
      <c r="O23" s="123"/>
      <c r="P23" s="134">
        <v>13959</v>
      </c>
      <c r="Q23" s="123"/>
      <c r="R23" s="119">
        <v>24117</v>
      </c>
      <c r="S23" s="123"/>
      <c r="T23" s="119">
        <v>10889</v>
      </c>
      <c r="U23" s="126"/>
      <c r="V23" s="144">
        <v>13329</v>
      </c>
      <c r="W23" s="129"/>
      <c r="X23" s="144">
        <v>12020</v>
      </c>
      <c r="Y23" s="144"/>
      <c r="Z23" s="144">
        <v>13614</v>
      </c>
      <c r="AA23" s="144"/>
      <c r="AB23" s="59">
        <f t="shared" si="0"/>
        <v>114381</v>
      </c>
      <c r="AC23" s="60">
        <f t="shared" si="1"/>
        <v>0</v>
      </c>
      <c r="AD23" s="53"/>
    </row>
    <row r="24" spans="1:30" s="33" customFormat="1" ht="17.100000000000001" customHeight="1" x14ac:dyDescent="0.2">
      <c r="B24" s="50">
        <v>17</v>
      </c>
      <c r="C24" s="110" t="s">
        <v>64</v>
      </c>
      <c r="D24" s="57">
        <v>1420</v>
      </c>
      <c r="E24" s="57"/>
      <c r="F24" s="120">
        <v>680</v>
      </c>
      <c r="G24" s="85"/>
      <c r="H24" s="120">
        <v>280</v>
      </c>
      <c r="I24" s="85"/>
      <c r="J24" s="120">
        <v>0</v>
      </c>
      <c r="K24" s="85"/>
      <c r="L24" s="120">
        <v>0</v>
      </c>
      <c r="M24" s="85"/>
      <c r="N24" s="120">
        <v>312</v>
      </c>
      <c r="O24" s="123"/>
      <c r="P24" s="134">
        <v>510</v>
      </c>
      <c r="Q24" s="123"/>
      <c r="R24" s="140">
        <v>524</v>
      </c>
      <c r="S24" s="123"/>
      <c r="T24" s="140">
        <v>320</v>
      </c>
      <c r="U24" s="123"/>
      <c r="V24" s="144">
        <v>430</v>
      </c>
      <c r="W24" s="129"/>
      <c r="X24" s="144">
        <v>456</v>
      </c>
      <c r="Y24" s="144"/>
      <c r="Z24" s="144">
        <v>584</v>
      </c>
      <c r="AA24" s="144"/>
      <c r="AB24" s="59">
        <f t="shared" si="0"/>
        <v>5516</v>
      </c>
      <c r="AC24" s="60">
        <f t="shared" si="1"/>
        <v>0</v>
      </c>
      <c r="AD24" s="53"/>
    </row>
    <row r="25" spans="1:30" s="33" customFormat="1" ht="17.100000000000001" customHeight="1" x14ac:dyDescent="0.2">
      <c r="B25" s="34">
        <v>18</v>
      </c>
      <c r="C25" s="146" t="s">
        <v>28</v>
      </c>
      <c r="D25" s="57">
        <v>2064</v>
      </c>
      <c r="E25" s="57"/>
      <c r="F25" s="117">
        <v>2030</v>
      </c>
      <c r="G25" s="85"/>
      <c r="H25" s="117">
        <v>925</v>
      </c>
      <c r="I25" s="85"/>
      <c r="J25" s="117">
        <v>0</v>
      </c>
      <c r="K25" s="85"/>
      <c r="L25" s="117">
        <v>0</v>
      </c>
      <c r="M25" s="85"/>
      <c r="N25" s="117">
        <v>0</v>
      </c>
      <c r="O25" s="123"/>
      <c r="P25" s="134">
        <v>424</v>
      </c>
      <c r="Q25" s="123"/>
      <c r="R25" s="119">
        <v>661</v>
      </c>
      <c r="S25" s="123"/>
      <c r="T25" s="119">
        <v>605</v>
      </c>
      <c r="U25" s="123"/>
      <c r="V25" s="144">
        <v>596</v>
      </c>
      <c r="W25" s="129"/>
      <c r="X25" s="145">
        <v>828</v>
      </c>
      <c r="Y25" s="144"/>
      <c r="Z25" s="144">
        <v>547</v>
      </c>
      <c r="AA25" s="144"/>
      <c r="AB25" s="59">
        <f t="shared" si="0"/>
        <v>8680</v>
      </c>
      <c r="AC25" s="60">
        <f t="shared" si="1"/>
        <v>0</v>
      </c>
      <c r="AD25" s="53"/>
    </row>
    <row r="26" spans="1:30" s="33" customFormat="1" ht="17.100000000000001" customHeight="1" x14ac:dyDescent="0.2">
      <c r="B26" s="50">
        <v>19</v>
      </c>
      <c r="C26" s="110" t="s">
        <v>157</v>
      </c>
      <c r="D26" s="131">
        <v>1170</v>
      </c>
      <c r="E26" s="57"/>
      <c r="F26" s="118">
        <v>511</v>
      </c>
      <c r="G26" s="85"/>
      <c r="H26" s="118">
        <v>230</v>
      </c>
      <c r="I26" s="85"/>
      <c r="J26" s="118">
        <v>0</v>
      </c>
      <c r="K26" s="85"/>
      <c r="L26" s="118">
        <v>0</v>
      </c>
      <c r="M26" s="85"/>
      <c r="N26" s="118">
        <v>0</v>
      </c>
      <c r="O26" s="123"/>
      <c r="P26" s="134">
        <v>427</v>
      </c>
      <c r="Q26" s="123"/>
      <c r="R26" s="139">
        <v>680</v>
      </c>
      <c r="S26" s="123"/>
      <c r="T26" s="139">
        <v>532</v>
      </c>
      <c r="U26" s="123"/>
      <c r="V26" s="144">
        <v>230</v>
      </c>
      <c r="W26" s="129"/>
      <c r="X26" s="145">
        <v>325</v>
      </c>
      <c r="Y26" s="144"/>
      <c r="Z26" s="144">
        <v>492</v>
      </c>
      <c r="AA26" s="144"/>
      <c r="AB26" s="59">
        <f t="shared" si="0"/>
        <v>4597</v>
      </c>
      <c r="AC26" s="60">
        <f t="shared" si="1"/>
        <v>0</v>
      </c>
      <c r="AD26" s="53"/>
    </row>
    <row r="27" spans="1:30" s="33" customFormat="1" ht="17.100000000000001" customHeight="1" x14ac:dyDescent="0.2">
      <c r="B27" s="34">
        <v>20</v>
      </c>
      <c r="C27" s="110" t="s">
        <v>149</v>
      </c>
      <c r="D27" s="131">
        <v>2687</v>
      </c>
      <c r="E27" s="57"/>
      <c r="F27" s="117">
        <v>435</v>
      </c>
      <c r="G27" s="85"/>
      <c r="H27" s="117">
        <v>189</v>
      </c>
      <c r="I27" s="85"/>
      <c r="J27" s="117">
        <v>0</v>
      </c>
      <c r="K27" s="85"/>
      <c r="L27" s="117">
        <v>0</v>
      </c>
      <c r="M27" s="85"/>
      <c r="N27" s="117">
        <v>0</v>
      </c>
      <c r="O27" s="123"/>
      <c r="P27" s="134"/>
      <c r="Q27" s="123"/>
      <c r="R27" s="119">
        <v>0</v>
      </c>
      <c r="S27" s="123"/>
      <c r="T27" s="119">
        <v>0</v>
      </c>
      <c r="U27" s="123"/>
      <c r="V27" s="144">
        <v>0</v>
      </c>
      <c r="W27" s="129"/>
      <c r="X27" s="145">
        <v>0</v>
      </c>
      <c r="Y27" s="144"/>
      <c r="Z27" s="144">
        <v>0</v>
      </c>
      <c r="AA27" s="144"/>
      <c r="AB27" s="59">
        <f t="shared" si="0"/>
        <v>3311</v>
      </c>
      <c r="AC27" s="60">
        <f t="shared" si="1"/>
        <v>0</v>
      </c>
      <c r="AD27" s="53"/>
    </row>
    <row r="28" spans="1:30" s="33" customFormat="1" ht="17.100000000000001" customHeight="1" x14ac:dyDescent="0.2">
      <c r="B28" s="50">
        <v>21</v>
      </c>
      <c r="C28" s="110" t="s">
        <v>65</v>
      </c>
      <c r="D28" s="57">
        <v>210</v>
      </c>
      <c r="E28" s="57"/>
      <c r="F28" s="117">
        <v>182</v>
      </c>
      <c r="G28" s="85"/>
      <c r="H28" s="117">
        <v>80</v>
      </c>
      <c r="I28" s="85"/>
      <c r="J28" s="117">
        <v>0</v>
      </c>
      <c r="K28" s="85"/>
      <c r="L28" s="117">
        <v>0</v>
      </c>
      <c r="M28" s="85"/>
      <c r="N28" s="117">
        <v>0</v>
      </c>
      <c r="O28" s="123"/>
      <c r="P28" s="134">
        <v>160</v>
      </c>
      <c r="Q28" s="123"/>
      <c r="R28" s="119">
        <v>172</v>
      </c>
      <c r="S28" s="123"/>
      <c r="T28" s="119">
        <v>160</v>
      </c>
      <c r="U28" s="123"/>
      <c r="V28" s="144">
        <v>208</v>
      </c>
      <c r="W28" s="129"/>
      <c r="X28" s="144">
        <v>230</v>
      </c>
      <c r="Y28" s="144"/>
      <c r="Z28" s="144">
        <v>268</v>
      </c>
      <c r="AA28" s="144"/>
      <c r="AB28" s="59">
        <f t="shared" si="0"/>
        <v>1670</v>
      </c>
      <c r="AC28" s="60">
        <f t="shared" si="1"/>
        <v>0</v>
      </c>
      <c r="AD28" s="32"/>
    </row>
    <row r="29" spans="1:30" s="33" customFormat="1" ht="17.100000000000001" customHeight="1" x14ac:dyDescent="0.2">
      <c r="B29" s="34">
        <v>22</v>
      </c>
      <c r="C29" s="110" t="s">
        <v>66</v>
      </c>
      <c r="D29" s="57">
        <v>2600</v>
      </c>
      <c r="E29" s="57"/>
      <c r="F29" s="117">
        <v>2100</v>
      </c>
      <c r="G29" s="85"/>
      <c r="H29" s="117">
        <v>560</v>
      </c>
      <c r="I29" s="85"/>
      <c r="J29" s="117">
        <v>0</v>
      </c>
      <c r="K29" s="85"/>
      <c r="L29" s="117">
        <v>0</v>
      </c>
      <c r="M29" s="85"/>
      <c r="N29" s="117">
        <v>0</v>
      </c>
      <c r="O29" s="123"/>
      <c r="P29" s="134">
        <v>720</v>
      </c>
      <c r="Q29" s="123"/>
      <c r="R29" s="119">
        <v>800</v>
      </c>
      <c r="S29" s="123"/>
      <c r="T29" s="119">
        <v>732</v>
      </c>
      <c r="U29" s="123"/>
      <c r="V29" s="144">
        <v>1020</v>
      </c>
      <c r="W29" s="129"/>
      <c r="X29" s="144">
        <v>895</v>
      </c>
      <c r="Y29" s="144"/>
      <c r="Z29" s="144">
        <v>1215</v>
      </c>
      <c r="AA29" s="144"/>
      <c r="AB29" s="59">
        <f t="shared" si="0"/>
        <v>10642</v>
      </c>
      <c r="AC29" s="60">
        <f t="shared" si="1"/>
        <v>0</v>
      </c>
      <c r="AD29" s="32"/>
    </row>
    <row r="30" spans="1:30" s="33" customFormat="1" ht="17.100000000000001" customHeight="1" x14ac:dyDescent="0.2">
      <c r="B30" s="50">
        <v>23</v>
      </c>
      <c r="C30" s="110" t="s">
        <v>152</v>
      </c>
      <c r="D30" s="131">
        <v>0</v>
      </c>
      <c r="E30" s="57"/>
      <c r="F30" s="117">
        <v>0</v>
      </c>
      <c r="G30" s="85"/>
      <c r="H30" s="117">
        <v>0</v>
      </c>
      <c r="I30" s="85"/>
      <c r="J30" s="117">
        <v>0</v>
      </c>
      <c r="K30" s="85"/>
      <c r="L30" s="117">
        <v>0</v>
      </c>
      <c r="M30" s="85"/>
      <c r="N30" s="117">
        <v>0</v>
      </c>
      <c r="O30" s="123"/>
      <c r="P30" s="134">
        <v>0</v>
      </c>
      <c r="Q30" s="123"/>
      <c r="R30" s="119">
        <v>0</v>
      </c>
      <c r="S30" s="123"/>
      <c r="T30" s="119">
        <v>0</v>
      </c>
      <c r="U30" s="123"/>
      <c r="V30" s="144">
        <v>0</v>
      </c>
      <c r="W30" s="129"/>
      <c r="X30" s="144">
        <v>0</v>
      </c>
      <c r="Y30" s="144"/>
      <c r="Z30" s="144">
        <v>0</v>
      </c>
      <c r="AA30" s="144"/>
      <c r="AB30" s="59">
        <f t="shared" si="0"/>
        <v>0</v>
      </c>
      <c r="AC30" s="60">
        <f t="shared" si="1"/>
        <v>0</v>
      </c>
      <c r="AD30" s="32"/>
    </row>
    <row r="31" spans="1:30" s="33" customFormat="1" ht="17.100000000000001" customHeight="1" x14ac:dyDescent="0.2">
      <c r="B31" s="34">
        <v>24</v>
      </c>
      <c r="C31" s="110" t="s">
        <v>148</v>
      </c>
      <c r="D31" s="57">
        <v>210</v>
      </c>
      <c r="E31" s="57"/>
      <c r="F31" s="117">
        <v>114</v>
      </c>
      <c r="G31" s="85"/>
      <c r="H31" s="117">
        <v>96</v>
      </c>
      <c r="I31" s="85"/>
      <c r="J31" s="117">
        <v>0</v>
      </c>
      <c r="K31" s="85"/>
      <c r="L31" s="117">
        <v>0</v>
      </c>
      <c r="M31" s="85"/>
      <c r="N31" s="117">
        <v>0</v>
      </c>
      <c r="O31" s="123"/>
      <c r="P31" s="134">
        <v>25</v>
      </c>
      <c r="Q31" s="123"/>
      <c r="R31" s="119">
        <v>55</v>
      </c>
      <c r="S31" s="123"/>
      <c r="T31" s="119">
        <v>36</v>
      </c>
      <c r="U31" s="123"/>
      <c r="V31" s="144">
        <v>62</v>
      </c>
      <c r="W31" s="129"/>
      <c r="X31" s="144">
        <v>81</v>
      </c>
      <c r="Y31" s="144"/>
      <c r="Z31" s="144">
        <v>74</v>
      </c>
      <c r="AA31" s="144"/>
      <c r="AB31" s="59">
        <f t="shared" si="0"/>
        <v>753</v>
      </c>
      <c r="AC31" s="60">
        <f t="shared" si="1"/>
        <v>0</v>
      </c>
      <c r="AD31" s="32"/>
    </row>
    <row r="32" spans="1:30" s="33" customFormat="1" ht="17.100000000000001" customHeight="1" x14ac:dyDescent="0.2">
      <c r="B32" s="50">
        <v>25</v>
      </c>
      <c r="C32" s="110" t="s">
        <v>147</v>
      </c>
      <c r="D32" s="57">
        <v>240</v>
      </c>
      <c r="E32" s="57"/>
      <c r="F32" s="117">
        <v>125</v>
      </c>
      <c r="G32" s="85"/>
      <c r="H32" s="117">
        <v>107</v>
      </c>
      <c r="I32" s="85"/>
      <c r="J32" s="117">
        <v>0</v>
      </c>
      <c r="K32" s="85"/>
      <c r="L32" s="117">
        <v>0</v>
      </c>
      <c r="M32" s="85"/>
      <c r="N32" s="117">
        <v>0</v>
      </c>
      <c r="O32" s="123"/>
      <c r="P32" s="134">
        <v>28</v>
      </c>
      <c r="Q32" s="123"/>
      <c r="R32" s="119">
        <v>46</v>
      </c>
      <c r="S32" s="123"/>
      <c r="T32" s="119">
        <v>43</v>
      </c>
      <c r="U32" s="123"/>
      <c r="V32" s="144">
        <v>95</v>
      </c>
      <c r="W32" s="129"/>
      <c r="X32" s="144">
        <v>111</v>
      </c>
      <c r="Y32" s="144"/>
      <c r="Z32" s="144">
        <v>96</v>
      </c>
      <c r="AA32" s="144"/>
      <c r="AB32" s="59">
        <f t="shared" si="0"/>
        <v>891</v>
      </c>
      <c r="AC32" s="60">
        <f t="shared" si="1"/>
        <v>0</v>
      </c>
      <c r="AD32" s="32"/>
    </row>
    <row r="33" spans="1:30" s="33" customFormat="1" ht="17.100000000000001" customHeight="1" x14ac:dyDescent="0.2">
      <c r="B33" s="34">
        <v>26</v>
      </c>
      <c r="C33" s="100" t="s">
        <v>67</v>
      </c>
      <c r="D33" s="57">
        <v>227</v>
      </c>
      <c r="E33" s="57"/>
      <c r="F33" s="117">
        <v>109</v>
      </c>
      <c r="G33" s="85"/>
      <c r="H33" s="117">
        <v>86</v>
      </c>
      <c r="I33" s="85"/>
      <c r="J33" s="117">
        <v>0</v>
      </c>
      <c r="K33" s="85"/>
      <c r="L33" s="117">
        <v>0</v>
      </c>
      <c r="M33" s="85"/>
      <c r="N33" s="117">
        <v>0</v>
      </c>
      <c r="O33" s="123"/>
      <c r="P33" s="134">
        <v>23</v>
      </c>
      <c r="Q33" s="123"/>
      <c r="R33" s="119">
        <v>27</v>
      </c>
      <c r="S33" s="123"/>
      <c r="T33" s="119">
        <v>19</v>
      </c>
      <c r="U33" s="123"/>
      <c r="V33" s="144">
        <v>74</v>
      </c>
      <c r="W33" s="129"/>
      <c r="X33" s="144">
        <v>71</v>
      </c>
      <c r="Y33" s="144"/>
      <c r="Z33" s="144">
        <v>101</v>
      </c>
      <c r="AA33" s="144"/>
      <c r="AB33" s="59">
        <f t="shared" si="0"/>
        <v>737</v>
      </c>
      <c r="AC33" s="60">
        <f t="shared" si="1"/>
        <v>0</v>
      </c>
      <c r="AD33" s="32"/>
    </row>
    <row r="34" spans="1:30" s="33" customFormat="1" ht="17.100000000000001" customHeight="1" x14ac:dyDescent="0.2">
      <c r="B34" s="50">
        <v>27</v>
      </c>
      <c r="C34" s="99" t="s">
        <v>145</v>
      </c>
      <c r="D34" s="57">
        <v>395</v>
      </c>
      <c r="E34" s="57"/>
      <c r="F34" s="117">
        <v>182</v>
      </c>
      <c r="G34" s="85"/>
      <c r="H34" s="117">
        <v>110</v>
      </c>
      <c r="I34" s="85"/>
      <c r="J34" s="117">
        <v>0</v>
      </c>
      <c r="K34" s="85"/>
      <c r="L34" s="117">
        <v>0</v>
      </c>
      <c r="M34" s="85"/>
      <c r="N34" s="117">
        <v>235</v>
      </c>
      <c r="O34" s="123"/>
      <c r="P34" s="134">
        <v>0</v>
      </c>
      <c r="Q34" s="123"/>
      <c r="R34" s="119">
        <v>0</v>
      </c>
      <c r="S34" s="123"/>
      <c r="T34" s="119">
        <v>0</v>
      </c>
      <c r="U34" s="123"/>
      <c r="V34" s="144">
        <v>2167</v>
      </c>
      <c r="W34" s="129"/>
      <c r="X34" s="144">
        <v>610</v>
      </c>
      <c r="Y34" s="144"/>
      <c r="Z34" s="144">
        <v>1270</v>
      </c>
      <c r="AA34" s="144"/>
      <c r="AB34" s="59">
        <f t="shared" si="0"/>
        <v>4969</v>
      </c>
      <c r="AC34" s="60">
        <f t="shared" si="1"/>
        <v>0</v>
      </c>
      <c r="AD34" s="32"/>
    </row>
    <row r="35" spans="1:30" s="33" customFormat="1" ht="17.100000000000001" customHeight="1" x14ac:dyDescent="0.2">
      <c r="B35" s="34">
        <v>28</v>
      </c>
      <c r="C35" s="111" t="s">
        <v>109</v>
      </c>
      <c r="D35" s="57">
        <v>2450</v>
      </c>
      <c r="E35" s="57"/>
      <c r="F35" s="118">
        <v>1862</v>
      </c>
      <c r="G35" s="85"/>
      <c r="H35" s="118">
        <v>730</v>
      </c>
      <c r="I35" s="85"/>
      <c r="J35" s="118">
        <v>0</v>
      </c>
      <c r="K35" s="85"/>
      <c r="L35" s="118">
        <v>0</v>
      </c>
      <c r="M35" s="85"/>
      <c r="N35" s="118">
        <v>0</v>
      </c>
      <c r="O35" s="123"/>
      <c r="P35" s="134">
        <v>450</v>
      </c>
      <c r="Q35" s="123"/>
      <c r="R35" s="139">
        <v>475</v>
      </c>
      <c r="S35" s="123"/>
      <c r="T35" s="139">
        <v>398</v>
      </c>
      <c r="U35" s="123"/>
      <c r="V35" s="144">
        <v>425</v>
      </c>
      <c r="W35" s="129"/>
      <c r="X35" s="144">
        <v>370</v>
      </c>
      <c r="Y35" s="144"/>
      <c r="Z35" s="144">
        <v>402</v>
      </c>
      <c r="AA35" s="144"/>
      <c r="AB35" s="59">
        <f t="shared" si="0"/>
        <v>7562</v>
      </c>
      <c r="AC35" s="60">
        <f t="shared" si="1"/>
        <v>0</v>
      </c>
      <c r="AD35" s="32"/>
    </row>
    <row r="36" spans="1:30" s="45" customFormat="1" ht="17.100000000000001" customHeight="1" x14ac:dyDescent="0.2">
      <c r="A36" s="133"/>
      <c r="B36" s="50">
        <v>29</v>
      </c>
      <c r="C36" s="112" t="s">
        <v>69</v>
      </c>
      <c r="D36" s="57">
        <v>5600</v>
      </c>
      <c r="E36" s="57"/>
      <c r="F36" s="117">
        <v>3200</v>
      </c>
      <c r="G36" s="85"/>
      <c r="H36" s="117">
        <v>1800</v>
      </c>
      <c r="I36" s="85"/>
      <c r="J36" s="117">
        <v>0</v>
      </c>
      <c r="K36" s="85"/>
      <c r="L36" s="117">
        <v>0</v>
      </c>
      <c r="M36" s="85"/>
      <c r="N36" s="117">
        <v>1320</v>
      </c>
      <c r="O36" s="123"/>
      <c r="P36" s="134">
        <v>1560</v>
      </c>
      <c r="Q36" s="123"/>
      <c r="R36" s="119">
        <v>1820</v>
      </c>
      <c r="S36" s="123"/>
      <c r="T36" s="119">
        <v>1482</v>
      </c>
      <c r="U36" s="123"/>
      <c r="V36" s="144">
        <v>1600</v>
      </c>
      <c r="W36" s="129"/>
      <c r="X36" s="144">
        <v>1802</v>
      </c>
      <c r="Y36" s="144"/>
      <c r="Z36" s="144">
        <v>2150</v>
      </c>
      <c r="AA36" s="144"/>
      <c r="AB36" s="59">
        <f t="shared" si="0"/>
        <v>22334</v>
      </c>
      <c r="AC36" s="60">
        <f t="shared" si="1"/>
        <v>0</v>
      </c>
      <c r="AD36" s="53"/>
    </row>
    <row r="37" spans="1:30" s="33" customFormat="1" ht="17.100000000000001" customHeight="1" x14ac:dyDescent="0.2">
      <c r="B37" s="34">
        <v>30</v>
      </c>
      <c r="C37" s="100" t="s">
        <v>146</v>
      </c>
      <c r="D37" s="57">
        <v>342</v>
      </c>
      <c r="E37" s="57">
        <v>2</v>
      </c>
      <c r="F37" s="117">
        <v>156</v>
      </c>
      <c r="G37" s="85"/>
      <c r="H37" s="117">
        <v>130</v>
      </c>
      <c r="I37" s="85"/>
      <c r="J37" s="117">
        <v>0</v>
      </c>
      <c r="K37" s="85"/>
      <c r="L37" s="117">
        <v>0</v>
      </c>
      <c r="M37" s="85"/>
      <c r="N37" s="117">
        <v>0</v>
      </c>
      <c r="O37" s="123"/>
      <c r="P37" s="134">
        <v>40</v>
      </c>
      <c r="Q37" s="123"/>
      <c r="R37" s="119">
        <v>74</v>
      </c>
      <c r="S37" s="123"/>
      <c r="T37" s="119">
        <v>49</v>
      </c>
      <c r="U37" s="123"/>
      <c r="V37" s="144">
        <v>106</v>
      </c>
      <c r="W37" s="129"/>
      <c r="X37" s="144">
        <v>120</v>
      </c>
      <c r="Y37" s="144"/>
      <c r="Z37" s="144">
        <v>119</v>
      </c>
      <c r="AA37" s="144"/>
      <c r="AB37" s="59">
        <f t="shared" si="0"/>
        <v>1136</v>
      </c>
      <c r="AC37" s="60">
        <f t="shared" si="1"/>
        <v>2</v>
      </c>
      <c r="AD37" s="53"/>
    </row>
    <row r="38" spans="1:30" s="33" customFormat="1" ht="17.100000000000001" customHeight="1" x14ac:dyDescent="0.2">
      <c r="B38" s="50">
        <v>31</v>
      </c>
      <c r="C38" s="100" t="s">
        <v>70</v>
      </c>
      <c r="D38" s="57">
        <v>9703</v>
      </c>
      <c r="E38" s="57"/>
      <c r="F38" s="117">
        <v>4428</v>
      </c>
      <c r="G38" s="85"/>
      <c r="H38" s="117">
        <v>2100</v>
      </c>
      <c r="I38" s="85"/>
      <c r="J38" s="117">
        <v>0</v>
      </c>
      <c r="K38" s="85"/>
      <c r="L38" s="117">
        <v>0</v>
      </c>
      <c r="M38" s="85"/>
      <c r="N38" s="118">
        <v>0</v>
      </c>
      <c r="O38" s="123"/>
      <c r="P38" s="134">
        <v>0</v>
      </c>
      <c r="Q38" s="123"/>
      <c r="R38" s="119">
        <v>0</v>
      </c>
      <c r="S38" s="123"/>
      <c r="T38" s="119">
        <v>0</v>
      </c>
      <c r="U38" s="123"/>
      <c r="V38" s="144">
        <v>2762</v>
      </c>
      <c r="W38" s="129"/>
      <c r="X38" s="144">
        <v>3600</v>
      </c>
      <c r="Y38" s="144"/>
      <c r="Z38" s="144">
        <v>4128</v>
      </c>
      <c r="AA38" s="144"/>
      <c r="AB38" s="59">
        <f t="shared" si="0"/>
        <v>26721</v>
      </c>
      <c r="AC38" s="60">
        <f t="shared" si="1"/>
        <v>0</v>
      </c>
      <c r="AD38" s="53"/>
    </row>
    <row r="39" spans="1:30" s="33" customFormat="1" ht="17.100000000000001" customHeight="1" x14ac:dyDescent="0.2">
      <c r="B39" s="34">
        <v>32</v>
      </c>
      <c r="C39" s="100" t="s">
        <v>151</v>
      </c>
      <c r="D39" s="131">
        <v>2199</v>
      </c>
      <c r="E39" s="57"/>
      <c r="F39" s="118">
        <v>881</v>
      </c>
      <c r="G39" s="85"/>
      <c r="H39" s="118">
        <v>365</v>
      </c>
      <c r="I39" s="85"/>
      <c r="J39" s="118">
        <v>0</v>
      </c>
      <c r="K39" s="85"/>
      <c r="L39" s="118">
        <v>0</v>
      </c>
      <c r="M39" s="85"/>
      <c r="N39" s="118">
        <v>165</v>
      </c>
      <c r="O39" s="123"/>
      <c r="P39" s="134">
        <v>426</v>
      </c>
      <c r="Q39" s="123"/>
      <c r="R39" s="139">
        <v>612</v>
      </c>
      <c r="S39" s="123"/>
      <c r="T39" s="139">
        <v>412</v>
      </c>
      <c r="U39" s="123"/>
      <c r="V39" s="144">
        <v>460</v>
      </c>
      <c r="W39" s="129"/>
      <c r="X39" s="145">
        <v>432</v>
      </c>
      <c r="Y39" s="144"/>
      <c r="Z39" s="144">
        <v>526</v>
      </c>
      <c r="AA39" s="144"/>
      <c r="AB39" s="59">
        <f t="shared" si="0"/>
        <v>6478</v>
      </c>
      <c r="AC39" s="60">
        <f t="shared" si="1"/>
        <v>0</v>
      </c>
      <c r="AD39" s="53"/>
    </row>
    <row r="40" spans="1:30" s="33" customFormat="1" ht="17.100000000000001" customHeight="1" x14ac:dyDescent="0.2">
      <c r="B40" s="50">
        <v>33</v>
      </c>
      <c r="C40" s="99" t="s">
        <v>108</v>
      </c>
      <c r="D40" s="57">
        <v>2315</v>
      </c>
      <c r="E40" s="57"/>
      <c r="F40" s="118">
        <v>1670</v>
      </c>
      <c r="G40" s="85"/>
      <c r="H40" s="118">
        <v>680</v>
      </c>
      <c r="I40" s="85"/>
      <c r="J40" s="118">
        <v>0</v>
      </c>
      <c r="K40" s="85"/>
      <c r="L40" s="118">
        <v>0</v>
      </c>
      <c r="M40" s="85"/>
      <c r="N40" s="118">
        <v>280</v>
      </c>
      <c r="O40" s="123"/>
      <c r="P40" s="134">
        <v>384</v>
      </c>
      <c r="Q40" s="123"/>
      <c r="R40" s="139">
        <v>410</v>
      </c>
      <c r="S40" s="123"/>
      <c r="T40" s="139">
        <v>322</v>
      </c>
      <c r="U40" s="123"/>
      <c r="V40" s="144">
        <v>403</v>
      </c>
      <c r="W40" s="129"/>
      <c r="X40" s="144">
        <v>456</v>
      </c>
      <c r="Y40" s="144"/>
      <c r="Z40" s="144">
        <v>620</v>
      </c>
      <c r="AA40" s="144"/>
      <c r="AB40" s="59">
        <f t="shared" si="0"/>
        <v>7540</v>
      </c>
      <c r="AC40" s="60">
        <f t="shared" si="1"/>
        <v>0</v>
      </c>
      <c r="AD40" s="53"/>
    </row>
    <row r="41" spans="1:30" s="33" customFormat="1" ht="17.100000000000001" customHeight="1" x14ac:dyDescent="0.2">
      <c r="B41" s="34">
        <v>34</v>
      </c>
      <c r="C41" s="99" t="s">
        <v>164</v>
      </c>
      <c r="D41" s="131">
        <v>820</v>
      </c>
      <c r="E41" s="57"/>
      <c r="F41" s="118">
        <v>600</v>
      </c>
      <c r="G41" s="85"/>
      <c r="H41" s="118">
        <v>324</v>
      </c>
      <c r="I41" s="85"/>
      <c r="J41" s="118">
        <v>0</v>
      </c>
      <c r="K41" s="85"/>
      <c r="L41" s="118">
        <v>0</v>
      </c>
      <c r="M41" s="85"/>
      <c r="N41" s="118">
        <v>140</v>
      </c>
      <c r="O41" s="123"/>
      <c r="P41" s="134">
        <v>265</v>
      </c>
      <c r="Q41" s="123"/>
      <c r="R41" s="139">
        <v>326</v>
      </c>
      <c r="S41" s="123"/>
      <c r="T41" s="139">
        <v>380</v>
      </c>
      <c r="U41" s="123"/>
      <c r="V41" s="144">
        <v>478</v>
      </c>
      <c r="W41" s="129"/>
      <c r="X41" s="144">
        <v>610</v>
      </c>
      <c r="Y41" s="144"/>
      <c r="Z41" s="144">
        <v>826</v>
      </c>
      <c r="AA41" s="144"/>
      <c r="AB41" s="59">
        <f t="shared" si="0"/>
        <v>4769</v>
      </c>
      <c r="AC41" s="60">
        <f t="shared" si="1"/>
        <v>0</v>
      </c>
      <c r="AD41" s="53"/>
    </row>
    <row r="42" spans="1:30" s="33" customFormat="1" ht="17.100000000000001" customHeight="1" x14ac:dyDescent="0.2">
      <c r="B42" s="50">
        <v>35</v>
      </c>
      <c r="C42" s="100" t="s">
        <v>112</v>
      </c>
      <c r="D42" s="57">
        <v>201</v>
      </c>
      <c r="E42" s="57"/>
      <c r="F42" s="117">
        <v>101</v>
      </c>
      <c r="G42" s="85"/>
      <c r="H42" s="117">
        <v>74</v>
      </c>
      <c r="I42" s="85"/>
      <c r="J42" s="117">
        <v>0</v>
      </c>
      <c r="K42" s="85"/>
      <c r="L42" s="117">
        <v>0</v>
      </c>
      <c r="M42" s="85"/>
      <c r="N42" s="118">
        <v>0</v>
      </c>
      <c r="O42" s="123"/>
      <c r="P42" s="134">
        <v>19</v>
      </c>
      <c r="Q42" s="123"/>
      <c r="R42" s="119">
        <v>49</v>
      </c>
      <c r="S42" s="123"/>
      <c r="T42" s="119">
        <v>32</v>
      </c>
      <c r="U42" s="123"/>
      <c r="V42" s="144">
        <v>68</v>
      </c>
      <c r="W42" s="129"/>
      <c r="X42" s="144">
        <v>77</v>
      </c>
      <c r="Y42" s="144"/>
      <c r="Z42" s="144">
        <v>71</v>
      </c>
      <c r="AA42" s="144"/>
      <c r="AB42" s="59">
        <f t="shared" si="0"/>
        <v>692</v>
      </c>
      <c r="AC42" s="60">
        <f t="shared" si="1"/>
        <v>0</v>
      </c>
      <c r="AD42" s="53"/>
    </row>
    <row r="43" spans="1:30" s="33" customFormat="1" ht="17.100000000000001" customHeight="1" x14ac:dyDescent="0.2">
      <c r="B43" s="34">
        <v>36</v>
      </c>
      <c r="C43" s="100" t="s">
        <v>113</v>
      </c>
      <c r="D43" s="131">
        <v>2900</v>
      </c>
      <c r="E43" s="57"/>
      <c r="F43" s="117">
        <v>1420</v>
      </c>
      <c r="G43" s="85"/>
      <c r="H43" s="117">
        <v>582</v>
      </c>
      <c r="I43" s="85"/>
      <c r="J43" s="117">
        <v>0</v>
      </c>
      <c r="K43" s="85"/>
      <c r="L43" s="117">
        <v>0</v>
      </c>
      <c r="M43" s="85"/>
      <c r="N43" s="118">
        <v>620</v>
      </c>
      <c r="O43" s="123"/>
      <c r="P43" s="134">
        <v>900</v>
      </c>
      <c r="Q43" s="123"/>
      <c r="R43" s="119">
        <v>1650</v>
      </c>
      <c r="S43" s="123"/>
      <c r="T43" s="119">
        <v>752</v>
      </c>
      <c r="U43" s="123"/>
      <c r="V43" s="144">
        <v>1200</v>
      </c>
      <c r="W43" s="129"/>
      <c r="X43" s="144">
        <v>1465</v>
      </c>
      <c r="Y43" s="144"/>
      <c r="Z43" s="144">
        <v>2120</v>
      </c>
      <c r="AA43" s="144"/>
      <c r="AB43" s="59">
        <f t="shared" si="0"/>
        <v>13609</v>
      </c>
      <c r="AC43" s="60">
        <f t="shared" si="1"/>
        <v>0</v>
      </c>
      <c r="AD43" s="53"/>
    </row>
    <row r="44" spans="1:30" s="33" customFormat="1" ht="17.100000000000001" customHeight="1" x14ac:dyDescent="0.2">
      <c r="B44" s="50">
        <v>37</v>
      </c>
      <c r="C44" s="99" t="s">
        <v>114</v>
      </c>
      <c r="D44" s="131">
        <v>4200</v>
      </c>
      <c r="E44" s="57"/>
      <c r="F44" s="118">
        <v>1965</v>
      </c>
      <c r="G44" s="85"/>
      <c r="H44" s="118">
        <v>725</v>
      </c>
      <c r="I44" s="85"/>
      <c r="J44" s="118">
        <v>0</v>
      </c>
      <c r="K44" s="85"/>
      <c r="L44" s="118">
        <v>0</v>
      </c>
      <c r="M44" s="85"/>
      <c r="N44" s="118">
        <v>400</v>
      </c>
      <c r="O44" s="123"/>
      <c r="P44" s="134">
        <v>3842</v>
      </c>
      <c r="Q44" s="123"/>
      <c r="R44" s="139">
        <v>4020</v>
      </c>
      <c r="S44" s="123"/>
      <c r="T44" s="139">
        <v>3120</v>
      </c>
      <c r="U44" s="123"/>
      <c r="V44" s="144">
        <v>3426</v>
      </c>
      <c r="W44" s="129"/>
      <c r="X44" s="144">
        <v>3200</v>
      </c>
      <c r="Y44" s="144"/>
      <c r="Z44" s="144">
        <v>3805</v>
      </c>
      <c r="AA44" s="144"/>
      <c r="AB44" s="59">
        <f t="shared" si="0"/>
        <v>28703</v>
      </c>
      <c r="AC44" s="60">
        <f t="shared" si="1"/>
        <v>0</v>
      </c>
      <c r="AD44" s="53"/>
    </row>
    <row r="45" spans="1:30" s="33" customFormat="1" ht="17.100000000000001" customHeight="1" x14ac:dyDescent="0.2">
      <c r="B45" s="34">
        <v>38</v>
      </c>
      <c r="C45" s="100" t="s">
        <v>115</v>
      </c>
      <c r="D45" s="57">
        <v>10000</v>
      </c>
      <c r="E45" s="57"/>
      <c r="F45" s="117">
        <v>8000</v>
      </c>
      <c r="G45" s="85"/>
      <c r="H45" s="117">
        <v>4200</v>
      </c>
      <c r="I45" s="85"/>
      <c r="J45" s="117">
        <v>0</v>
      </c>
      <c r="K45" s="85"/>
      <c r="L45" s="117">
        <v>0</v>
      </c>
      <c r="M45" s="85"/>
      <c r="N45" s="118">
        <v>820</v>
      </c>
      <c r="O45" s="123"/>
      <c r="P45" s="134">
        <v>8225</v>
      </c>
      <c r="Q45" s="123"/>
      <c r="R45" s="119">
        <v>15000</v>
      </c>
      <c r="S45" s="123"/>
      <c r="T45" s="119">
        <v>15000</v>
      </c>
      <c r="U45" s="123"/>
      <c r="V45" s="144">
        <v>10000</v>
      </c>
      <c r="W45" s="129"/>
      <c r="X45" s="144">
        <v>12000</v>
      </c>
      <c r="Y45" s="144"/>
      <c r="Z45" s="144">
        <v>2971</v>
      </c>
      <c r="AA45" s="144"/>
      <c r="AB45" s="59">
        <f t="shared" si="0"/>
        <v>86216</v>
      </c>
      <c r="AC45" s="60">
        <f t="shared" si="1"/>
        <v>0</v>
      </c>
      <c r="AD45" s="53"/>
    </row>
    <row r="46" spans="1:30" s="33" customFormat="1" ht="17.100000000000001" customHeight="1" x14ac:dyDescent="0.2">
      <c r="B46" s="50">
        <v>39</v>
      </c>
      <c r="C46" s="100" t="s">
        <v>116</v>
      </c>
      <c r="D46" s="57">
        <v>9200</v>
      </c>
      <c r="E46" s="57"/>
      <c r="F46" s="118">
        <v>3200</v>
      </c>
      <c r="G46" s="85"/>
      <c r="H46" s="118">
        <v>1670</v>
      </c>
      <c r="I46" s="85"/>
      <c r="J46" s="118">
        <v>0</v>
      </c>
      <c r="K46" s="85"/>
      <c r="L46" s="118">
        <v>0</v>
      </c>
      <c r="M46" s="85"/>
      <c r="N46" s="118">
        <v>810</v>
      </c>
      <c r="O46" s="123"/>
      <c r="P46" s="134">
        <v>4200</v>
      </c>
      <c r="Q46" s="123"/>
      <c r="R46" s="139">
        <v>4368</v>
      </c>
      <c r="S46" s="123"/>
      <c r="T46" s="139">
        <v>3265</v>
      </c>
      <c r="U46" s="123"/>
      <c r="V46" s="144">
        <v>6545</v>
      </c>
      <c r="W46" s="129"/>
      <c r="X46" s="144">
        <v>7265</v>
      </c>
      <c r="Y46" s="144"/>
      <c r="Z46" s="144">
        <v>8120</v>
      </c>
      <c r="AA46" s="144"/>
      <c r="AB46" s="59">
        <f t="shared" si="0"/>
        <v>48643</v>
      </c>
      <c r="AC46" s="60">
        <f t="shared" si="1"/>
        <v>0</v>
      </c>
      <c r="AD46" s="53"/>
    </row>
    <row r="47" spans="1:30" s="33" customFormat="1" ht="17.100000000000001" customHeight="1" x14ac:dyDescent="0.2">
      <c r="B47" s="34">
        <v>40</v>
      </c>
      <c r="C47" s="100" t="s">
        <v>153</v>
      </c>
      <c r="D47" s="131">
        <v>2310</v>
      </c>
      <c r="E47" s="57"/>
      <c r="F47" s="117">
        <v>1412</v>
      </c>
      <c r="G47" s="85"/>
      <c r="H47" s="117">
        <v>615</v>
      </c>
      <c r="I47" s="85"/>
      <c r="J47" s="117">
        <v>0</v>
      </c>
      <c r="K47" s="85"/>
      <c r="L47" s="117">
        <v>0</v>
      </c>
      <c r="M47" s="85"/>
      <c r="N47" s="118">
        <v>0</v>
      </c>
      <c r="O47" s="123"/>
      <c r="P47" s="134">
        <v>2245</v>
      </c>
      <c r="Q47" s="123"/>
      <c r="R47" s="119">
        <v>2540</v>
      </c>
      <c r="S47" s="123"/>
      <c r="T47" s="119">
        <v>1874</v>
      </c>
      <c r="U47" s="123"/>
      <c r="V47" s="144">
        <v>3620</v>
      </c>
      <c r="W47" s="129"/>
      <c r="X47" s="144">
        <v>2350</v>
      </c>
      <c r="Y47" s="144"/>
      <c r="Z47" s="144">
        <v>3200</v>
      </c>
      <c r="AA47" s="144"/>
      <c r="AB47" s="59">
        <f t="shared" si="0"/>
        <v>20166</v>
      </c>
      <c r="AC47" s="60">
        <f t="shared" si="1"/>
        <v>0</v>
      </c>
      <c r="AD47" s="53"/>
    </row>
    <row r="48" spans="1:30" s="33" customFormat="1" ht="17.100000000000001" customHeight="1" x14ac:dyDescent="0.2">
      <c r="B48" s="50">
        <v>41</v>
      </c>
      <c r="C48" s="99" t="s">
        <v>117</v>
      </c>
      <c r="D48" s="57">
        <v>600</v>
      </c>
      <c r="E48" s="57"/>
      <c r="F48" s="118">
        <v>520</v>
      </c>
      <c r="G48" s="85"/>
      <c r="H48" s="118">
        <v>228</v>
      </c>
      <c r="I48" s="85"/>
      <c r="J48" s="118">
        <v>0</v>
      </c>
      <c r="K48" s="85"/>
      <c r="L48" s="118">
        <v>0</v>
      </c>
      <c r="M48" s="85"/>
      <c r="N48" s="118">
        <v>0</v>
      </c>
      <c r="O48" s="123"/>
      <c r="P48" s="134">
        <v>410</v>
      </c>
      <c r="Q48" s="123"/>
      <c r="R48" s="139">
        <v>426</v>
      </c>
      <c r="S48" s="123"/>
      <c r="T48" s="139">
        <v>260</v>
      </c>
      <c r="U48" s="123"/>
      <c r="V48" s="144">
        <v>520</v>
      </c>
      <c r="W48" s="129"/>
      <c r="X48" s="144">
        <v>340</v>
      </c>
      <c r="Y48" s="144"/>
      <c r="Z48" s="144">
        <v>385</v>
      </c>
      <c r="AA48" s="144"/>
      <c r="AB48" s="59">
        <f t="shared" si="0"/>
        <v>3689</v>
      </c>
      <c r="AC48" s="60">
        <f t="shared" si="1"/>
        <v>0</v>
      </c>
      <c r="AD48" s="53"/>
    </row>
    <row r="49" spans="2:30" s="33" customFormat="1" ht="17.100000000000001" customHeight="1" x14ac:dyDescent="0.2">
      <c r="B49" s="34">
        <v>42</v>
      </c>
      <c r="C49" s="99" t="s">
        <v>118</v>
      </c>
      <c r="D49" s="131">
        <v>6574</v>
      </c>
      <c r="E49" s="57"/>
      <c r="F49" s="118">
        <v>4898</v>
      </c>
      <c r="G49" s="85"/>
      <c r="H49" s="118">
        <v>0</v>
      </c>
      <c r="I49" s="85"/>
      <c r="J49" s="118">
        <v>0</v>
      </c>
      <c r="K49" s="85"/>
      <c r="L49" s="118">
        <v>0</v>
      </c>
      <c r="M49" s="85"/>
      <c r="N49" s="118">
        <v>0</v>
      </c>
      <c r="O49" s="123"/>
      <c r="P49" s="135">
        <v>2727</v>
      </c>
      <c r="Q49" s="123"/>
      <c r="R49" s="139">
        <v>2374</v>
      </c>
      <c r="S49" s="123"/>
      <c r="T49" s="139">
        <v>3374</v>
      </c>
      <c r="U49" s="123"/>
      <c r="V49" s="144">
        <v>5085</v>
      </c>
      <c r="W49" s="129"/>
      <c r="X49" s="144">
        <v>4367</v>
      </c>
      <c r="Y49" s="144"/>
      <c r="Z49" s="144">
        <v>3195</v>
      </c>
      <c r="AA49" s="144"/>
      <c r="AB49" s="59">
        <f t="shared" si="0"/>
        <v>32594</v>
      </c>
      <c r="AC49" s="60">
        <f t="shared" si="1"/>
        <v>0</v>
      </c>
      <c r="AD49" s="53"/>
    </row>
    <row r="50" spans="2:30" s="33" customFormat="1" ht="17.100000000000001" customHeight="1" x14ac:dyDescent="0.2">
      <c r="B50" s="50">
        <v>43</v>
      </c>
      <c r="C50" s="100" t="s">
        <v>119</v>
      </c>
      <c r="D50" s="131">
        <v>1252</v>
      </c>
      <c r="E50" s="57"/>
      <c r="F50" s="117">
        <v>731</v>
      </c>
      <c r="G50" s="85"/>
      <c r="H50" s="117">
        <v>432</v>
      </c>
      <c r="I50" s="85"/>
      <c r="J50" s="117">
        <v>0</v>
      </c>
      <c r="K50" s="85"/>
      <c r="L50" s="117">
        <v>0</v>
      </c>
      <c r="M50" s="85"/>
      <c r="N50" s="118">
        <v>0</v>
      </c>
      <c r="O50" s="123"/>
      <c r="P50" s="134">
        <v>151</v>
      </c>
      <c r="Q50" s="123"/>
      <c r="R50" s="119">
        <v>160</v>
      </c>
      <c r="S50" s="123"/>
      <c r="T50" s="119">
        <v>235</v>
      </c>
      <c r="U50" s="123"/>
      <c r="V50" s="144">
        <v>285</v>
      </c>
      <c r="W50" s="129"/>
      <c r="X50" s="144">
        <v>616</v>
      </c>
      <c r="Y50" s="144"/>
      <c r="Z50" s="144">
        <v>712</v>
      </c>
      <c r="AA50" s="144"/>
      <c r="AB50" s="59">
        <f t="shared" si="0"/>
        <v>4574</v>
      </c>
      <c r="AC50" s="60">
        <f t="shared" si="1"/>
        <v>0</v>
      </c>
      <c r="AD50" s="53"/>
    </row>
    <row r="51" spans="2:30" s="33" customFormat="1" ht="17.100000000000001" customHeight="1" x14ac:dyDescent="0.2">
      <c r="B51" s="34">
        <v>44</v>
      </c>
      <c r="C51" s="99" t="s">
        <v>120</v>
      </c>
      <c r="D51" s="57">
        <v>1512</v>
      </c>
      <c r="E51" s="57"/>
      <c r="F51" s="118">
        <v>1025</v>
      </c>
      <c r="G51" s="85"/>
      <c r="H51" s="118">
        <v>451</v>
      </c>
      <c r="I51" s="85"/>
      <c r="J51" s="118">
        <v>0</v>
      </c>
      <c r="K51" s="85"/>
      <c r="L51" s="118">
        <v>0</v>
      </c>
      <c r="M51" s="85"/>
      <c r="N51" s="118">
        <v>0</v>
      </c>
      <c r="O51" s="123"/>
      <c r="P51" s="134">
        <v>285</v>
      </c>
      <c r="Q51" s="123"/>
      <c r="R51" s="139">
        <v>356</v>
      </c>
      <c r="S51" s="123"/>
      <c r="T51" s="139">
        <v>251</v>
      </c>
      <c r="U51" s="123"/>
      <c r="V51" s="144">
        <v>482</v>
      </c>
      <c r="W51" s="129"/>
      <c r="X51" s="144">
        <v>232</v>
      </c>
      <c r="Y51" s="144"/>
      <c r="Z51" s="144">
        <v>345</v>
      </c>
      <c r="AA51" s="144"/>
      <c r="AB51" s="59">
        <f t="shared" si="0"/>
        <v>4939</v>
      </c>
      <c r="AC51" s="60">
        <f t="shared" si="1"/>
        <v>0</v>
      </c>
      <c r="AD51" s="53"/>
    </row>
    <row r="52" spans="2:30" s="33" customFormat="1" ht="17.100000000000001" customHeight="1" x14ac:dyDescent="0.2">
      <c r="B52" s="50">
        <v>45</v>
      </c>
      <c r="C52" s="99" t="s">
        <v>121</v>
      </c>
      <c r="D52" s="131">
        <v>2420</v>
      </c>
      <c r="E52" s="57"/>
      <c r="F52" s="117">
        <v>1365</v>
      </c>
      <c r="G52" s="85"/>
      <c r="H52" s="117">
        <v>658</v>
      </c>
      <c r="I52" s="85"/>
      <c r="J52" s="117">
        <v>0</v>
      </c>
      <c r="K52" s="85"/>
      <c r="L52" s="117">
        <v>0</v>
      </c>
      <c r="M52" s="85"/>
      <c r="N52" s="118">
        <v>230</v>
      </c>
      <c r="O52" s="123"/>
      <c r="P52" s="134">
        <v>368</v>
      </c>
      <c r="Q52" s="123"/>
      <c r="R52" s="119">
        <v>419</v>
      </c>
      <c r="S52" s="123"/>
      <c r="T52" s="119">
        <v>332</v>
      </c>
      <c r="U52" s="123"/>
      <c r="V52" s="144">
        <v>760</v>
      </c>
      <c r="W52" s="129"/>
      <c r="X52" s="144">
        <v>450</v>
      </c>
      <c r="Y52" s="144"/>
      <c r="Z52" s="144">
        <v>675</v>
      </c>
      <c r="AA52" s="144"/>
      <c r="AB52" s="59">
        <f t="shared" si="0"/>
        <v>7677</v>
      </c>
      <c r="AC52" s="60">
        <f t="shared" si="1"/>
        <v>0</v>
      </c>
      <c r="AD52" s="53"/>
    </row>
    <row r="53" spans="2:30" s="33" customFormat="1" ht="17.100000000000001" customHeight="1" x14ac:dyDescent="0.2">
      <c r="B53" s="34">
        <v>46</v>
      </c>
      <c r="C53" s="99" t="s">
        <v>122</v>
      </c>
      <c r="D53" s="131">
        <v>310</v>
      </c>
      <c r="E53" s="57"/>
      <c r="F53" s="117">
        <v>85</v>
      </c>
      <c r="G53" s="85"/>
      <c r="H53" s="117">
        <v>36</v>
      </c>
      <c r="I53" s="85"/>
      <c r="J53" s="117">
        <v>0</v>
      </c>
      <c r="K53" s="85"/>
      <c r="L53" s="117">
        <v>0</v>
      </c>
      <c r="M53" s="85"/>
      <c r="N53" s="118">
        <v>0</v>
      </c>
      <c r="O53" s="123"/>
      <c r="P53" s="134">
        <v>145</v>
      </c>
      <c r="Q53" s="123"/>
      <c r="R53" s="119">
        <v>160</v>
      </c>
      <c r="S53" s="123"/>
      <c r="T53" s="119">
        <v>60</v>
      </c>
      <c r="U53" s="123"/>
      <c r="V53" s="144">
        <v>102</v>
      </c>
      <c r="W53" s="129"/>
      <c r="X53" s="144">
        <v>80</v>
      </c>
      <c r="Y53" s="144"/>
      <c r="Z53" s="144">
        <v>142</v>
      </c>
      <c r="AA53" s="144"/>
      <c r="AB53" s="59">
        <f t="shared" si="0"/>
        <v>1120</v>
      </c>
      <c r="AC53" s="60">
        <f t="shared" si="1"/>
        <v>0</v>
      </c>
      <c r="AD53" s="53"/>
    </row>
    <row r="54" spans="2:30" s="33" customFormat="1" ht="17.100000000000001" customHeight="1" x14ac:dyDescent="0.2">
      <c r="B54" s="50">
        <v>47</v>
      </c>
      <c r="C54" s="100" t="s">
        <v>155</v>
      </c>
      <c r="D54" s="57">
        <v>1966</v>
      </c>
      <c r="E54" s="57"/>
      <c r="F54" s="117">
        <v>703</v>
      </c>
      <c r="G54" s="85"/>
      <c r="H54" s="117">
        <v>338</v>
      </c>
      <c r="I54" s="85"/>
      <c r="J54" s="117">
        <v>0</v>
      </c>
      <c r="K54" s="85"/>
      <c r="L54" s="117">
        <v>0</v>
      </c>
      <c r="M54" s="85"/>
      <c r="N54" s="118">
        <v>0</v>
      </c>
      <c r="O54" s="123"/>
      <c r="P54" s="134">
        <v>1199</v>
      </c>
      <c r="Q54" s="123"/>
      <c r="R54" s="119">
        <v>1842</v>
      </c>
      <c r="S54" s="123"/>
      <c r="T54" s="119">
        <v>1794</v>
      </c>
      <c r="U54" s="123"/>
      <c r="V54" s="144">
        <v>2125</v>
      </c>
      <c r="W54" s="129"/>
      <c r="X54" s="145">
        <v>2439</v>
      </c>
      <c r="Y54" s="144"/>
      <c r="Z54" s="144">
        <v>2183</v>
      </c>
      <c r="AA54" s="144"/>
      <c r="AB54" s="59">
        <f t="shared" si="0"/>
        <v>14589</v>
      </c>
      <c r="AC54" s="60">
        <f t="shared" si="1"/>
        <v>0</v>
      </c>
      <c r="AD54" s="53"/>
    </row>
    <row r="55" spans="2:30" s="33" customFormat="1" ht="17.100000000000001" customHeight="1" x14ac:dyDescent="0.2">
      <c r="B55" s="34">
        <v>48</v>
      </c>
      <c r="C55" s="36" t="s">
        <v>150</v>
      </c>
      <c r="D55" s="57">
        <v>17823</v>
      </c>
      <c r="E55" s="57"/>
      <c r="F55" s="117">
        <v>8657</v>
      </c>
      <c r="G55" s="85"/>
      <c r="H55" s="117">
        <v>3810</v>
      </c>
      <c r="I55" s="85"/>
      <c r="J55" s="117">
        <v>0</v>
      </c>
      <c r="K55" s="85"/>
      <c r="L55" s="117">
        <v>0</v>
      </c>
      <c r="M55" s="85"/>
      <c r="N55" s="118">
        <v>7000</v>
      </c>
      <c r="O55" s="123"/>
      <c r="P55" s="134">
        <v>32500</v>
      </c>
      <c r="Q55" s="123"/>
      <c r="R55" s="119">
        <v>37504</v>
      </c>
      <c r="S55" s="123"/>
      <c r="T55" s="119">
        <v>31000</v>
      </c>
      <c r="U55" s="123"/>
      <c r="V55" s="144">
        <v>19967</v>
      </c>
      <c r="W55" s="129"/>
      <c r="X55" s="144">
        <v>25444</v>
      </c>
      <c r="Y55" s="144"/>
      <c r="Z55" s="144">
        <v>27626</v>
      </c>
      <c r="AA55" s="144"/>
      <c r="AB55" s="59">
        <f t="shared" si="0"/>
        <v>211331</v>
      </c>
      <c r="AC55" s="60">
        <f t="shared" si="1"/>
        <v>0</v>
      </c>
      <c r="AD55" s="53"/>
    </row>
    <row r="56" spans="2:30" s="33" customFormat="1" ht="17.100000000000001" customHeight="1" x14ac:dyDescent="0.2">
      <c r="B56" s="50">
        <v>49</v>
      </c>
      <c r="C56" s="99" t="s">
        <v>156</v>
      </c>
      <c r="D56" s="57">
        <v>286</v>
      </c>
      <c r="E56" s="57"/>
      <c r="F56" s="118">
        <v>365</v>
      </c>
      <c r="G56" s="85"/>
      <c r="H56" s="118">
        <v>160</v>
      </c>
      <c r="I56" s="85"/>
      <c r="J56" s="118">
        <v>0</v>
      </c>
      <c r="K56" s="85"/>
      <c r="L56" s="118">
        <v>0</v>
      </c>
      <c r="M56" s="85"/>
      <c r="N56" s="118">
        <v>123</v>
      </c>
      <c r="O56" s="123"/>
      <c r="P56" s="134">
        <v>235</v>
      </c>
      <c r="Q56" s="123"/>
      <c r="R56" s="139">
        <v>249</v>
      </c>
      <c r="S56" s="123"/>
      <c r="T56" s="139">
        <v>315</v>
      </c>
      <c r="U56" s="123"/>
      <c r="V56" s="144">
        <v>630</v>
      </c>
      <c r="W56" s="129"/>
      <c r="X56" s="144">
        <v>512</v>
      </c>
      <c r="Y56" s="144"/>
      <c r="Z56" s="144">
        <v>712</v>
      </c>
      <c r="AA56" s="144"/>
      <c r="AB56" s="59">
        <f t="shared" ref="AB56:AB59" si="2">SUM(D56+F56+H56+J56+L56+N56+P56+R56+T56+V56+X56+Z56)</f>
        <v>3587</v>
      </c>
      <c r="AC56" s="60">
        <f t="shared" ref="AC56:AC73" si="3">SUM(E56+G56+I56+K56+M56+O56+Q56+S56+U56+W56+Y56+AA56)</f>
        <v>0</v>
      </c>
      <c r="AD56" s="53"/>
    </row>
    <row r="57" spans="2:30" s="33" customFormat="1" ht="17.100000000000001" customHeight="1" x14ac:dyDescent="0.2">
      <c r="B57" s="34">
        <v>50</v>
      </c>
      <c r="C57" s="92" t="s">
        <v>159</v>
      </c>
      <c r="D57" s="57">
        <v>4678</v>
      </c>
      <c r="E57" s="57"/>
      <c r="F57" s="117">
        <v>8384</v>
      </c>
      <c r="G57" s="85"/>
      <c r="H57" s="117">
        <v>194</v>
      </c>
      <c r="I57" s="85"/>
      <c r="J57" s="117">
        <v>0</v>
      </c>
      <c r="K57" s="85"/>
      <c r="L57" s="117">
        <v>0</v>
      </c>
      <c r="M57" s="85"/>
      <c r="N57" s="117">
        <v>210</v>
      </c>
      <c r="O57" s="123"/>
      <c r="P57" s="134">
        <v>416</v>
      </c>
      <c r="Q57" s="123"/>
      <c r="R57" s="119">
        <v>612</v>
      </c>
      <c r="S57" s="123"/>
      <c r="T57" s="119">
        <v>230</v>
      </c>
      <c r="U57" s="123"/>
      <c r="V57" s="144">
        <v>502</v>
      </c>
      <c r="W57" s="129"/>
      <c r="X57" s="145">
        <v>645</v>
      </c>
      <c r="Y57" s="144"/>
      <c r="Z57" s="144">
        <v>2019</v>
      </c>
      <c r="AA57" s="144"/>
      <c r="AB57" s="59">
        <f t="shared" si="2"/>
        <v>17890</v>
      </c>
      <c r="AC57" s="60">
        <f t="shared" si="3"/>
        <v>0</v>
      </c>
      <c r="AD57" s="53"/>
    </row>
    <row r="58" spans="2:30" s="33" customFormat="1" ht="17.100000000000001" customHeight="1" x14ac:dyDescent="0.2">
      <c r="B58" s="50">
        <v>51</v>
      </c>
      <c r="C58" s="99" t="s">
        <v>137</v>
      </c>
      <c r="D58" s="57">
        <v>325</v>
      </c>
      <c r="E58" s="57"/>
      <c r="F58" s="117">
        <v>111</v>
      </c>
      <c r="G58" s="85"/>
      <c r="H58" s="117">
        <v>61</v>
      </c>
      <c r="I58" s="85"/>
      <c r="J58" s="117">
        <v>0</v>
      </c>
      <c r="K58" s="85"/>
      <c r="L58" s="117">
        <v>0</v>
      </c>
      <c r="M58" s="85"/>
      <c r="N58" s="117">
        <v>0</v>
      </c>
      <c r="O58" s="123"/>
      <c r="P58" s="134">
        <v>164</v>
      </c>
      <c r="Q58" s="123"/>
      <c r="R58" s="119">
        <v>182</v>
      </c>
      <c r="S58" s="123"/>
      <c r="T58" s="119">
        <v>160</v>
      </c>
      <c r="U58" s="123"/>
      <c r="V58" s="144">
        <v>350</v>
      </c>
      <c r="W58" s="129"/>
      <c r="X58" s="144">
        <v>225</v>
      </c>
      <c r="Y58" s="144"/>
      <c r="Z58" s="144">
        <v>382</v>
      </c>
      <c r="AA58" s="144"/>
      <c r="AB58" s="59">
        <f t="shared" si="2"/>
        <v>1960</v>
      </c>
      <c r="AC58" s="60">
        <f t="shared" si="3"/>
        <v>0</v>
      </c>
      <c r="AD58" s="53"/>
    </row>
    <row r="59" spans="2:30" s="33" customFormat="1" ht="17.100000000000001" customHeight="1" x14ac:dyDescent="0.2">
      <c r="B59" s="34">
        <v>52</v>
      </c>
      <c r="C59" s="99" t="s">
        <v>212</v>
      </c>
      <c r="D59" s="131">
        <v>3822</v>
      </c>
      <c r="E59" s="57"/>
      <c r="F59" s="118">
        <v>2090</v>
      </c>
      <c r="G59" s="85"/>
      <c r="H59" s="118">
        <v>1262</v>
      </c>
      <c r="I59" s="85"/>
      <c r="J59" s="118">
        <v>0</v>
      </c>
      <c r="K59" s="85"/>
      <c r="L59" s="118">
        <v>0</v>
      </c>
      <c r="M59" s="85"/>
      <c r="N59" s="118">
        <v>462</v>
      </c>
      <c r="O59" s="123"/>
      <c r="P59" s="134">
        <v>2915</v>
      </c>
      <c r="Q59" s="123"/>
      <c r="R59" s="139">
        <v>3019</v>
      </c>
      <c r="S59" s="123"/>
      <c r="T59" s="139">
        <v>1932</v>
      </c>
      <c r="U59" s="123"/>
      <c r="V59" s="144">
        <v>2684</v>
      </c>
      <c r="W59" s="129"/>
      <c r="X59" s="145">
        <v>929</v>
      </c>
      <c r="Y59" s="144"/>
      <c r="Z59" s="144">
        <v>5218</v>
      </c>
      <c r="AA59" s="144"/>
      <c r="AB59" s="59">
        <f t="shared" si="2"/>
        <v>24333</v>
      </c>
      <c r="AC59" s="60">
        <f t="shared" si="3"/>
        <v>0</v>
      </c>
      <c r="AD59" s="53"/>
    </row>
    <row r="60" spans="2:30" s="33" customFormat="1" ht="17.100000000000001" customHeight="1" x14ac:dyDescent="0.2">
      <c r="B60" s="50">
        <v>53</v>
      </c>
      <c r="C60" s="99" t="s">
        <v>213</v>
      </c>
      <c r="D60" s="131">
        <v>4520</v>
      </c>
      <c r="E60" s="57"/>
      <c r="F60" s="118">
        <v>1190</v>
      </c>
      <c r="G60" s="85"/>
      <c r="H60" s="118">
        <v>642</v>
      </c>
      <c r="I60" s="85"/>
      <c r="J60" s="118">
        <v>0</v>
      </c>
      <c r="K60" s="85"/>
      <c r="L60" s="118">
        <v>0</v>
      </c>
      <c r="M60" s="85"/>
      <c r="N60" s="118">
        <v>382</v>
      </c>
      <c r="O60" s="123"/>
      <c r="P60" s="134">
        <v>1155</v>
      </c>
      <c r="Q60" s="123"/>
      <c r="R60" s="139">
        <v>1328</v>
      </c>
      <c r="S60" s="123"/>
      <c r="T60" s="139">
        <v>719</v>
      </c>
      <c r="U60" s="123"/>
      <c r="V60" s="144">
        <v>1175</v>
      </c>
      <c r="W60" s="129"/>
      <c r="X60" s="145">
        <v>1684</v>
      </c>
      <c r="Y60" s="144"/>
      <c r="Z60" s="144">
        <v>1758</v>
      </c>
      <c r="AA60" s="144"/>
      <c r="AB60" s="59">
        <f>SUM(D60+F60+H60+J60+L60+N60+P60+R60+T60+V60+X60+Z60)</f>
        <v>14553</v>
      </c>
      <c r="AC60" s="60">
        <f t="shared" si="3"/>
        <v>0</v>
      </c>
      <c r="AD60" s="53"/>
    </row>
    <row r="61" spans="2:30" s="33" customFormat="1" ht="17.100000000000001" customHeight="1" x14ac:dyDescent="0.2">
      <c r="B61" s="34">
        <v>54</v>
      </c>
      <c r="C61" s="92" t="s">
        <v>216</v>
      </c>
      <c r="D61" s="131">
        <v>1156</v>
      </c>
      <c r="E61" s="57"/>
      <c r="F61" s="117">
        <v>428</v>
      </c>
      <c r="G61" s="85"/>
      <c r="H61" s="117">
        <v>321</v>
      </c>
      <c r="I61" s="85"/>
      <c r="J61" s="117">
        <v>0</v>
      </c>
      <c r="K61" s="85"/>
      <c r="L61" s="117">
        <v>0</v>
      </c>
      <c r="M61" s="85"/>
      <c r="N61" s="117">
        <v>968</v>
      </c>
      <c r="O61" s="123"/>
      <c r="P61" s="134">
        <v>2195</v>
      </c>
      <c r="Q61" s="123"/>
      <c r="R61" s="119">
        <v>3297</v>
      </c>
      <c r="S61" s="123"/>
      <c r="T61" s="119">
        <v>1543</v>
      </c>
      <c r="U61" s="123"/>
      <c r="V61" s="144">
        <v>1847</v>
      </c>
      <c r="W61" s="129"/>
      <c r="X61" s="144">
        <v>1687</v>
      </c>
      <c r="Y61" s="144"/>
      <c r="Z61" s="144">
        <v>1531</v>
      </c>
      <c r="AA61" s="144"/>
      <c r="AB61" s="59">
        <f t="shared" ref="AB61:AB72" si="4">SUM(D61+F61+H61+J61+L61+N61+P61+R61+T61+V61+X61+Z61)</f>
        <v>14973</v>
      </c>
      <c r="AC61" s="60">
        <f t="shared" si="3"/>
        <v>0</v>
      </c>
      <c r="AD61" s="53"/>
    </row>
    <row r="62" spans="2:30" s="33" customFormat="1" ht="17.100000000000001" customHeight="1" x14ac:dyDescent="0.2">
      <c r="B62" s="50">
        <v>55</v>
      </c>
      <c r="C62" s="92" t="s">
        <v>217</v>
      </c>
      <c r="D62" s="131">
        <v>7036</v>
      </c>
      <c r="E62" s="57"/>
      <c r="F62" s="117">
        <v>2767</v>
      </c>
      <c r="G62" s="85"/>
      <c r="H62" s="117">
        <v>1752</v>
      </c>
      <c r="I62" s="85"/>
      <c r="J62" s="117">
        <v>0</v>
      </c>
      <c r="K62" s="85"/>
      <c r="L62" s="117">
        <v>0</v>
      </c>
      <c r="M62" s="85"/>
      <c r="N62" s="117">
        <v>251</v>
      </c>
      <c r="O62" s="123"/>
      <c r="P62" s="134">
        <v>5557</v>
      </c>
      <c r="Q62" s="123"/>
      <c r="R62" s="119">
        <v>9572</v>
      </c>
      <c r="S62" s="123"/>
      <c r="T62" s="119">
        <v>5974</v>
      </c>
      <c r="U62" s="126"/>
      <c r="V62" s="144">
        <v>7516</v>
      </c>
      <c r="W62" s="129"/>
      <c r="X62" s="144">
        <v>7256</v>
      </c>
      <c r="Y62" s="144"/>
      <c r="Z62" s="144">
        <v>6061</v>
      </c>
      <c r="AA62" s="144"/>
      <c r="AB62" s="59">
        <f t="shared" si="4"/>
        <v>53742</v>
      </c>
      <c r="AC62" s="60">
        <f t="shared" si="3"/>
        <v>0</v>
      </c>
      <c r="AD62" s="53"/>
    </row>
    <row r="63" spans="2:30" s="33" customFormat="1" ht="17.100000000000001" customHeight="1" x14ac:dyDescent="0.2">
      <c r="B63" s="34">
        <v>56</v>
      </c>
      <c r="C63" s="99" t="s">
        <v>208</v>
      </c>
      <c r="D63" s="131">
        <v>3250</v>
      </c>
      <c r="E63" s="57"/>
      <c r="F63" s="118">
        <v>2623</v>
      </c>
      <c r="G63" s="85"/>
      <c r="H63" s="118">
        <v>980</v>
      </c>
      <c r="I63" s="85"/>
      <c r="J63" s="118">
        <v>0</v>
      </c>
      <c r="K63" s="85"/>
      <c r="L63" s="118">
        <v>0</v>
      </c>
      <c r="M63" s="85"/>
      <c r="N63" s="118">
        <v>260</v>
      </c>
      <c r="O63" s="123"/>
      <c r="P63" s="134">
        <v>638</v>
      </c>
      <c r="Q63" s="123"/>
      <c r="R63" s="139">
        <v>1200</v>
      </c>
      <c r="S63" s="123"/>
      <c r="T63" s="139">
        <v>870</v>
      </c>
      <c r="U63" s="123"/>
      <c r="V63" s="144">
        <v>2150</v>
      </c>
      <c r="W63" s="129"/>
      <c r="X63" s="144">
        <v>1800</v>
      </c>
      <c r="Y63" s="144"/>
      <c r="Z63" s="144">
        <v>1370</v>
      </c>
      <c r="AA63" s="144"/>
      <c r="AB63" s="59">
        <f t="shared" si="4"/>
        <v>15141</v>
      </c>
      <c r="AC63" s="60">
        <f t="shared" si="3"/>
        <v>0</v>
      </c>
      <c r="AD63" s="53"/>
    </row>
    <row r="64" spans="2:30" s="33" customFormat="1" ht="17.100000000000001" customHeight="1" x14ac:dyDescent="0.2">
      <c r="B64" s="50">
        <v>57</v>
      </c>
      <c r="C64" s="92" t="s">
        <v>219</v>
      </c>
      <c r="D64" s="57">
        <v>255</v>
      </c>
      <c r="E64" s="57"/>
      <c r="F64" s="117">
        <v>182</v>
      </c>
      <c r="G64" s="85"/>
      <c r="H64" s="117">
        <v>76</v>
      </c>
      <c r="I64" s="85"/>
      <c r="J64" s="117">
        <v>0</v>
      </c>
      <c r="K64" s="85"/>
      <c r="L64" s="117">
        <v>0</v>
      </c>
      <c r="M64" s="85"/>
      <c r="N64" s="117">
        <v>32</v>
      </c>
      <c r="O64" s="123"/>
      <c r="P64" s="134">
        <v>80</v>
      </c>
      <c r="Q64" s="123"/>
      <c r="R64" s="119">
        <v>120</v>
      </c>
      <c r="S64" s="123"/>
      <c r="T64" s="119">
        <v>146</v>
      </c>
      <c r="U64" s="123"/>
      <c r="V64" s="144">
        <v>220</v>
      </c>
      <c r="W64" s="129"/>
      <c r="X64" s="144">
        <v>198</v>
      </c>
      <c r="Y64" s="144"/>
      <c r="Z64" s="144">
        <v>225</v>
      </c>
      <c r="AA64" s="144"/>
      <c r="AB64" s="59">
        <f t="shared" si="4"/>
        <v>1534</v>
      </c>
      <c r="AC64" s="60">
        <f t="shared" si="3"/>
        <v>0</v>
      </c>
      <c r="AD64" s="53"/>
    </row>
    <row r="65" spans="2:30" s="33" customFormat="1" ht="17.100000000000001" customHeight="1" x14ac:dyDescent="0.2">
      <c r="B65" s="34">
        <v>58</v>
      </c>
      <c r="C65" s="92" t="s">
        <v>220</v>
      </c>
      <c r="D65" s="131">
        <v>2675</v>
      </c>
      <c r="E65" s="57"/>
      <c r="F65" s="117">
        <v>1230</v>
      </c>
      <c r="G65" s="85"/>
      <c r="H65" s="117">
        <v>512</v>
      </c>
      <c r="I65" s="85"/>
      <c r="J65" s="117">
        <v>0</v>
      </c>
      <c r="K65" s="85"/>
      <c r="L65" s="117">
        <v>0</v>
      </c>
      <c r="M65" s="85"/>
      <c r="N65" s="117">
        <v>0</v>
      </c>
      <c r="O65" s="123"/>
      <c r="P65" s="134">
        <v>625</v>
      </c>
      <c r="Q65" s="123"/>
      <c r="R65" s="119">
        <v>678</v>
      </c>
      <c r="S65" s="123"/>
      <c r="T65" s="119">
        <v>498</v>
      </c>
      <c r="U65" s="123"/>
      <c r="V65" s="144">
        <v>578</v>
      </c>
      <c r="W65" s="129"/>
      <c r="X65" s="144">
        <v>400</v>
      </c>
      <c r="Y65" s="144"/>
      <c r="Z65" s="144">
        <v>652</v>
      </c>
      <c r="AA65" s="144"/>
      <c r="AB65" s="59">
        <f t="shared" si="4"/>
        <v>7848</v>
      </c>
      <c r="AC65" s="60">
        <f t="shared" si="3"/>
        <v>0</v>
      </c>
      <c r="AD65" s="53"/>
    </row>
    <row r="66" spans="2:30" s="33" customFormat="1" ht="17.100000000000001" customHeight="1" x14ac:dyDescent="0.2">
      <c r="B66" s="50">
        <v>59</v>
      </c>
      <c r="C66" s="92" t="s">
        <v>221</v>
      </c>
      <c r="D66" s="57">
        <v>1365</v>
      </c>
      <c r="E66" s="57"/>
      <c r="F66" s="118">
        <v>910</v>
      </c>
      <c r="G66" s="85"/>
      <c r="H66" s="118">
        <v>400</v>
      </c>
      <c r="I66" s="85"/>
      <c r="J66" s="118">
        <v>0</v>
      </c>
      <c r="K66" s="85"/>
      <c r="L66" s="118">
        <v>0</v>
      </c>
      <c r="M66" s="85"/>
      <c r="N66" s="118">
        <v>80</v>
      </c>
      <c r="O66" s="123"/>
      <c r="P66" s="134">
        <v>276</v>
      </c>
      <c r="Q66" s="123"/>
      <c r="R66" s="139">
        <v>290</v>
      </c>
      <c r="S66" s="123"/>
      <c r="T66" s="139">
        <v>232</v>
      </c>
      <c r="U66" s="123"/>
      <c r="V66" s="144">
        <v>315</v>
      </c>
      <c r="W66" s="129"/>
      <c r="X66" s="144">
        <v>257</v>
      </c>
      <c r="Y66" s="144"/>
      <c r="Z66" s="144">
        <v>385</v>
      </c>
      <c r="AA66" s="144"/>
      <c r="AB66" s="59">
        <f t="shared" si="4"/>
        <v>4510</v>
      </c>
      <c r="AC66" s="60">
        <f t="shared" si="3"/>
        <v>0</v>
      </c>
      <c r="AD66" s="53"/>
    </row>
    <row r="67" spans="2:30" s="33" customFormat="1" ht="17.100000000000001" customHeight="1" x14ac:dyDescent="0.2">
      <c r="B67" s="34">
        <v>60</v>
      </c>
      <c r="C67" s="99" t="s">
        <v>222</v>
      </c>
      <c r="D67" s="57">
        <v>3968</v>
      </c>
      <c r="E67" s="57"/>
      <c r="F67" s="117">
        <v>1832</v>
      </c>
      <c r="G67" s="85"/>
      <c r="H67" s="117">
        <v>834</v>
      </c>
      <c r="I67" s="85"/>
      <c r="J67" s="117">
        <v>0</v>
      </c>
      <c r="K67" s="85"/>
      <c r="L67" s="117">
        <v>0</v>
      </c>
      <c r="M67" s="85"/>
      <c r="N67" s="117">
        <v>125</v>
      </c>
      <c r="O67" s="123"/>
      <c r="P67" s="134">
        <v>3642</v>
      </c>
      <c r="Q67" s="123"/>
      <c r="R67" s="119">
        <v>2566</v>
      </c>
      <c r="S67" s="123"/>
      <c r="T67" s="119">
        <v>2036</v>
      </c>
      <c r="U67" s="123"/>
      <c r="V67" s="144">
        <v>1977</v>
      </c>
      <c r="W67" s="129"/>
      <c r="X67" s="144">
        <v>2043</v>
      </c>
      <c r="Y67" s="144"/>
      <c r="Z67" s="144">
        <v>1427</v>
      </c>
      <c r="AA67" s="144"/>
      <c r="AB67" s="59">
        <f t="shared" si="4"/>
        <v>20450</v>
      </c>
      <c r="AC67" s="60">
        <f t="shared" si="3"/>
        <v>0</v>
      </c>
      <c r="AD67" s="53"/>
    </row>
    <row r="68" spans="2:30" s="33" customFormat="1" ht="17.100000000000001" customHeight="1" x14ac:dyDescent="0.2">
      <c r="B68" s="50">
        <v>61</v>
      </c>
      <c r="C68" s="92" t="s">
        <v>223</v>
      </c>
      <c r="D68" s="57">
        <v>1480</v>
      </c>
      <c r="E68" s="57"/>
      <c r="F68" s="118">
        <v>920</v>
      </c>
      <c r="G68" s="85"/>
      <c r="H68" s="118">
        <v>450</v>
      </c>
      <c r="I68" s="85"/>
      <c r="J68" s="118">
        <v>0</v>
      </c>
      <c r="K68" s="85"/>
      <c r="L68" s="118">
        <v>0</v>
      </c>
      <c r="M68" s="85"/>
      <c r="N68" s="118">
        <v>0</v>
      </c>
      <c r="O68" s="123"/>
      <c r="P68" s="134">
        <v>416</v>
      </c>
      <c r="Q68" s="123"/>
      <c r="R68" s="139">
        <v>451</v>
      </c>
      <c r="S68" s="123"/>
      <c r="T68" s="139">
        <v>325</v>
      </c>
      <c r="U68" s="123"/>
      <c r="V68" s="144">
        <v>438</v>
      </c>
      <c r="W68" s="129"/>
      <c r="X68" s="144">
        <v>380</v>
      </c>
      <c r="Y68" s="144"/>
      <c r="Z68" s="144">
        <v>472</v>
      </c>
      <c r="AA68" s="144"/>
      <c r="AB68" s="59">
        <f t="shared" si="4"/>
        <v>5332</v>
      </c>
      <c r="AC68" s="60">
        <f t="shared" si="3"/>
        <v>0</v>
      </c>
      <c r="AD68" s="53"/>
    </row>
    <row r="69" spans="2:30" s="33" customFormat="1" ht="17.100000000000001" customHeight="1" x14ac:dyDescent="0.2">
      <c r="B69" s="50">
        <v>62</v>
      </c>
      <c r="C69" s="92" t="s">
        <v>228</v>
      </c>
      <c r="D69" s="57">
        <v>423</v>
      </c>
      <c r="E69" s="57"/>
      <c r="F69" s="117">
        <v>556</v>
      </c>
      <c r="G69" s="85"/>
      <c r="H69" s="117">
        <v>478</v>
      </c>
      <c r="I69" s="85"/>
      <c r="J69" s="117">
        <v>0</v>
      </c>
      <c r="K69" s="85"/>
      <c r="L69" s="117">
        <v>0</v>
      </c>
      <c r="M69" s="85"/>
      <c r="N69" s="117">
        <v>145</v>
      </c>
      <c r="O69" s="123"/>
      <c r="P69" s="134">
        <v>220</v>
      </c>
      <c r="Q69" s="123"/>
      <c r="R69" s="119">
        <v>245</v>
      </c>
      <c r="S69" s="123"/>
      <c r="T69" s="119">
        <v>0</v>
      </c>
      <c r="U69" s="123"/>
      <c r="V69" s="144">
        <v>264</v>
      </c>
      <c r="W69" s="129"/>
      <c r="X69" s="144">
        <v>278</v>
      </c>
      <c r="Y69" s="144"/>
      <c r="Z69" s="144">
        <v>410</v>
      </c>
      <c r="AA69" s="144"/>
      <c r="AB69" s="59">
        <f>SUM(D69+F69+H69+J69+L69+N69+P69+R69+T69+V69+X69+Z69)</f>
        <v>3019</v>
      </c>
      <c r="AC69" s="60">
        <f t="shared" si="3"/>
        <v>0</v>
      </c>
      <c r="AD69" s="53"/>
    </row>
    <row r="70" spans="2:30" s="33" customFormat="1" ht="17.100000000000001" customHeight="1" x14ac:dyDescent="0.2">
      <c r="B70" s="50">
        <v>63</v>
      </c>
      <c r="C70" s="92" t="s">
        <v>224</v>
      </c>
      <c r="D70" s="57">
        <v>160</v>
      </c>
      <c r="E70" s="57"/>
      <c r="F70" s="117">
        <v>82</v>
      </c>
      <c r="G70" s="85"/>
      <c r="H70" s="117">
        <v>0</v>
      </c>
      <c r="I70" s="85"/>
      <c r="J70" s="117">
        <v>0</v>
      </c>
      <c r="K70" s="85"/>
      <c r="L70" s="117">
        <v>0</v>
      </c>
      <c r="M70" s="85"/>
      <c r="N70" s="117">
        <v>0</v>
      </c>
      <c r="O70" s="123"/>
      <c r="P70" s="134">
        <v>0</v>
      </c>
      <c r="Q70" s="123"/>
      <c r="R70" s="119">
        <v>142</v>
      </c>
      <c r="S70" s="123"/>
      <c r="T70" s="119">
        <v>0</v>
      </c>
      <c r="U70" s="123"/>
      <c r="V70" s="144">
        <v>0</v>
      </c>
      <c r="W70" s="129"/>
      <c r="X70" s="144">
        <v>0</v>
      </c>
      <c r="Y70" s="144"/>
      <c r="Z70" s="144">
        <v>0</v>
      </c>
      <c r="AA70" s="144"/>
      <c r="AB70" s="59">
        <f t="shared" si="4"/>
        <v>384</v>
      </c>
      <c r="AC70" s="60">
        <f t="shared" si="3"/>
        <v>0</v>
      </c>
      <c r="AD70" s="53"/>
    </row>
    <row r="71" spans="2:30" s="33" customFormat="1" ht="17.100000000000001" customHeight="1" x14ac:dyDescent="0.2">
      <c r="B71" s="50">
        <v>64</v>
      </c>
      <c r="C71" s="99" t="s">
        <v>232</v>
      </c>
      <c r="D71" s="132">
        <v>250</v>
      </c>
      <c r="E71" s="57"/>
      <c r="F71" s="117">
        <v>168</v>
      </c>
      <c r="G71" s="85"/>
      <c r="H71" s="117">
        <v>0</v>
      </c>
      <c r="I71" s="85"/>
      <c r="J71" s="117">
        <v>0</v>
      </c>
      <c r="K71" s="85"/>
      <c r="L71" s="117">
        <v>0</v>
      </c>
      <c r="M71" s="85"/>
      <c r="N71" s="117">
        <v>0</v>
      </c>
      <c r="O71" s="123"/>
      <c r="P71" s="134">
        <v>132</v>
      </c>
      <c r="Q71" s="123"/>
      <c r="R71" s="119">
        <v>435</v>
      </c>
      <c r="S71" s="123"/>
      <c r="T71" s="119">
        <v>140</v>
      </c>
      <c r="U71" s="123"/>
      <c r="V71" s="144">
        <v>245</v>
      </c>
      <c r="W71" s="129"/>
      <c r="X71" s="144">
        <v>188</v>
      </c>
      <c r="Y71" s="144"/>
      <c r="Z71" s="144">
        <v>264</v>
      </c>
      <c r="AA71" s="144"/>
      <c r="AB71" s="59">
        <f t="shared" si="4"/>
        <v>1822</v>
      </c>
      <c r="AC71" s="60">
        <f t="shared" si="3"/>
        <v>0</v>
      </c>
      <c r="AD71" s="53"/>
    </row>
    <row r="72" spans="2:30" s="33" customFormat="1" ht="17.100000000000001" customHeight="1" x14ac:dyDescent="0.2">
      <c r="B72" s="50">
        <v>65</v>
      </c>
      <c r="C72" s="99" t="s">
        <v>233</v>
      </c>
      <c r="D72" s="132">
        <v>10330</v>
      </c>
      <c r="E72" s="57"/>
      <c r="F72" s="118">
        <v>6177</v>
      </c>
      <c r="G72" s="85"/>
      <c r="H72" s="117">
        <v>2800</v>
      </c>
      <c r="I72" s="85"/>
      <c r="J72" s="117">
        <v>0</v>
      </c>
      <c r="K72" s="85"/>
      <c r="L72" s="117">
        <v>0</v>
      </c>
      <c r="M72" s="85"/>
      <c r="N72" s="118">
        <v>0</v>
      </c>
      <c r="O72" s="123"/>
      <c r="P72" s="134">
        <v>7131</v>
      </c>
      <c r="Q72" s="123"/>
      <c r="R72" s="119">
        <v>8670</v>
      </c>
      <c r="S72" s="123"/>
      <c r="T72" s="119">
        <v>9548</v>
      </c>
      <c r="U72" s="123"/>
      <c r="V72" s="144">
        <v>13525</v>
      </c>
      <c r="W72" s="129"/>
      <c r="X72" s="145">
        <v>15200</v>
      </c>
      <c r="Y72" s="144"/>
      <c r="Z72" s="144">
        <v>16842</v>
      </c>
      <c r="AA72" s="144"/>
      <c r="AB72" s="59">
        <f t="shared" si="4"/>
        <v>90223</v>
      </c>
      <c r="AC72" s="60">
        <f t="shared" si="3"/>
        <v>0</v>
      </c>
      <c r="AD72" s="53"/>
    </row>
    <row r="73" spans="2:30" s="33" customFormat="1" ht="17.100000000000001" customHeight="1" x14ac:dyDescent="0.2">
      <c r="B73" s="50">
        <v>66</v>
      </c>
      <c r="C73" s="99" t="s">
        <v>236</v>
      </c>
      <c r="D73" s="132">
        <v>3576</v>
      </c>
      <c r="E73" s="57"/>
      <c r="F73" s="117">
        <v>1463</v>
      </c>
      <c r="G73" s="85"/>
      <c r="H73" s="117">
        <v>750</v>
      </c>
      <c r="I73" s="85"/>
      <c r="J73" s="117">
        <v>0</v>
      </c>
      <c r="K73" s="85"/>
      <c r="L73" s="117">
        <v>0</v>
      </c>
      <c r="M73" s="85"/>
      <c r="N73" s="118">
        <v>0</v>
      </c>
      <c r="O73" s="123"/>
      <c r="P73" s="134">
        <v>1230</v>
      </c>
      <c r="Q73" s="123"/>
      <c r="R73" s="119">
        <v>4884</v>
      </c>
      <c r="S73" s="123"/>
      <c r="T73" s="119">
        <v>4884</v>
      </c>
      <c r="U73" s="123"/>
      <c r="V73" s="144">
        <v>1795</v>
      </c>
      <c r="W73" s="129"/>
      <c r="X73" s="145">
        <v>2350</v>
      </c>
      <c r="Y73" s="144"/>
      <c r="Z73" s="144">
        <v>1614</v>
      </c>
      <c r="AA73" s="144"/>
      <c r="AB73" s="59">
        <f>SUM(D73+F73+H73+J73+L73+N73+P73+R73+T73+V73+X73+Z73)</f>
        <v>22546</v>
      </c>
      <c r="AC73" s="60">
        <f t="shared" si="3"/>
        <v>0</v>
      </c>
      <c r="AD73" s="53"/>
    </row>
    <row r="74" spans="2:30" s="33" customFormat="1" ht="17.100000000000001" customHeight="1" thickBot="1" x14ac:dyDescent="0.25">
      <c r="B74" s="50">
        <v>67</v>
      </c>
      <c r="C74" s="92" t="s">
        <v>237</v>
      </c>
      <c r="D74" s="58">
        <v>0</v>
      </c>
      <c r="E74" s="57"/>
      <c r="F74" s="117">
        <v>0</v>
      </c>
      <c r="G74" s="85"/>
      <c r="H74" s="117"/>
      <c r="I74" s="85"/>
      <c r="J74" s="117"/>
      <c r="K74" s="85"/>
      <c r="L74" s="117"/>
      <c r="M74" s="85"/>
      <c r="N74" s="117">
        <v>0</v>
      </c>
      <c r="O74" s="123"/>
      <c r="P74" s="134">
        <v>0</v>
      </c>
      <c r="Q74" s="123"/>
      <c r="R74" s="125">
        <v>0</v>
      </c>
      <c r="S74" s="123"/>
      <c r="T74" s="119">
        <v>0</v>
      </c>
      <c r="U74" s="123"/>
      <c r="V74" s="144">
        <v>0</v>
      </c>
      <c r="W74" s="129"/>
      <c r="X74" s="144">
        <v>0</v>
      </c>
      <c r="Y74" s="144"/>
      <c r="Z74" s="144">
        <v>0</v>
      </c>
      <c r="AA74" s="144"/>
      <c r="AB74" s="59">
        <f>SUM(D74+F74+H74+J74+L74+N74+P74+R74+T74+V74+X74+Z74)</f>
        <v>0</v>
      </c>
      <c r="AC74" s="60">
        <f t="shared" si="1"/>
        <v>0</v>
      </c>
      <c r="AD74" s="53"/>
    </row>
    <row r="75" spans="2:30" s="33" customFormat="1" ht="20.100000000000001" customHeight="1" thickBot="1" x14ac:dyDescent="0.25">
      <c r="B75" s="37"/>
      <c r="C75" s="38" t="s">
        <v>1</v>
      </c>
      <c r="D75" s="61">
        <f>SUM(D8:D74)</f>
        <v>209176</v>
      </c>
      <c r="E75" s="61">
        <f t="shared" ref="E75:AA75" si="5">SUM(E8:E74)</f>
        <v>16</v>
      </c>
      <c r="F75" s="61">
        <f>SUM(F8:F74)</f>
        <v>115862</v>
      </c>
      <c r="G75" s="61">
        <f t="shared" si="5"/>
        <v>5</v>
      </c>
      <c r="H75" s="61">
        <f t="shared" si="5"/>
        <v>53440</v>
      </c>
      <c r="I75" s="61">
        <f t="shared" si="5"/>
        <v>4</v>
      </c>
      <c r="J75" s="61">
        <f t="shared" si="5"/>
        <v>0</v>
      </c>
      <c r="K75" s="61">
        <f t="shared" si="5"/>
        <v>0</v>
      </c>
      <c r="L75" s="61">
        <f t="shared" si="5"/>
        <v>0</v>
      </c>
      <c r="M75" s="61">
        <f t="shared" si="5"/>
        <v>0</v>
      </c>
      <c r="N75" s="61">
        <f>SUM(N8:N74)</f>
        <v>23552</v>
      </c>
      <c r="O75" s="61">
        <f>SUM(O8:O74)</f>
        <v>0</v>
      </c>
      <c r="P75" s="61">
        <f t="shared" si="5"/>
        <v>122053</v>
      </c>
      <c r="Q75" s="61">
        <f t="shared" si="5"/>
        <v>0</v>
      </c>
      <c r="R75" s="61">
        <f t="shared" si="5"/>
        <v>180100</v>
      </c>
      <c r="S75" s="61">
        <f t="shared" si="5"/>
        <v>0</v>
      </c>
      <c r="T75" s="61">
        <f t="shared" si="5"/>
        <v>128873</v>
      </c>
      <c r="U75" s="61">
        <f t="shared" si="5"/>
        <v>0</v>
      </c>
      <c r="V75" s="61">
        <f t="shared" si="5"/>
        <v>141576</v>
      </c>
      <c r="W75" s="61">
        <f t="shared" si="5"/>
        <v>0</v>
      </c>
      <c r="X75" s="61">
        <f t="shared" si="5"/>
        <v>146647</v>
      </c>
      <c r="Y75" s="61">
        <f t="shared" si="5"/>
        <v>2</v>
      </c>
      <c r="Z75" s="61">
        <f t="shared" si="5"/>
        <v>149268</v>
      </c>
      <c r="AA75" s="61">
        <f t="shared" si="5"/>
        <v>0</v>
      </c>
      <c r="AB75" s="61">
        <f>SUM(AB8:AB74)</f>
        <v>1270547</v>
      </c>
      <c r="AC75" s="79">
        <f>SUM(AC8:AC74)</f>
        <v>27</v>
      </c>
      <c r="AD75" s="53"/>
    </row>
    <row r="76" spans="2:30" s="33" customFormat="1" ht="15" customHeight="1" x14ac:dyDescent="0.2">
      <c r="C76" s="39"/>
      <c r="D76" s="40"/>
      <c r="E76" s="41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141"/>
      <c r="U76" s="32"/>
      <c r="V76" s="32"/>
      <c r="W76" s="32"/>
      <c r="X76" s="39"/>
      <c r="Y76" s="39"/>
      <c r="Z76" s="39"/>
      <c r="AA76" s="39"/>
      <c r="AB76" s="32">
        <f>D76+F76+H76+J76+L76+N76+P76+R76+T76+V76+X76+Z76</f>
        <v>0</v>
      </c>
      <c r="AC76" s="32"/>
      <c r="AD76" s="53"/>
    </row>
    <row r="77" spans="2:30" s="33" customFormat="1" ht="15" customHeight="1" x14ac:dyDescent="0.2">
      <c r="B77" s="173"/>
      <c r="C77" s="173"/>
      <c r="D77" s="40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141"/>
      <c r="U77" s="32"/>
      <c r="V77" s="32"/>
      <c r="W77" s="32"/>
      <c r="X77" s="39"/>
      <c r="Y77" s="39"/>
      <c r="Z77" s="39"/>
      <c r="AA77" s="39"/>
      <c r="AB77" s="41">
        <f>SUM(D75+F75+H75+J75+L75+N75+P75+R75+T75+V75+X75+Z75)</f>
        <v>1270547</v>
      </c>
      <c r="AC77" s="32"/>
      <c r="AD77" s="53"/>
    </row>
    <row r="78" spans="2:30" s="33" customFormat="1" ht="15" customHeight="1" x14ac:dyDescent="0.2">
      <c r="C78" s="39"/>
      <c r="D78" s="42"/>
      <c r="E78" s="89" t="s">
        <v>129</v>
      </c>
      <c r="F78" s="2"/>
      <c r="G78" s="2"/>
      <c r="H78" s="2"/>
      <c r="I78" s="2"/>
      <c r="J78" s="2"/>
      <c r="K78" s="2"/>
      <c r="L78" s="2"/>
      <c r="M78" s="2"/>
      <c r="N78" s="14"/>
      <c r="O78" s="2"/>
      <c r="P78" s="2"/>
      <c r="Q78" s="2"/>
      <c r="R78" s="2"/>
      <c r="S78" s="2"/>
      <c r="T78" s="2"/>
      <c r="U78" s="2"/>
      <c r="V78" s="2"/>
      <c r="W78" s="2"/>
      <c r="X78" s="2"/>
      <c r="Y78" s="89" t="s">
        <v>251</v>
      </c>
      <c r="Z78" s="39"/>
      <c r="AA78" s="39"/>
      <c r="AB78" s="56"/>
      <c r="AC78" s="39"/>
      <c r="AD78" s="52"/>
    </row>
    <row r="79" spans="2:30" s="33" customFormat="1" ht="15" customHeight="1" x14ac:dyDescent="0.2">
      <c r="C79" s="39"/>
      <c r="D79" s="42"/>
      <c r="E79" s="89" t="s">
        <v>130</v>
      </c>
      <c r="F79" s="2"/>
      <c r="G79" s="2"/>
      <c r="H79" s="2"/>
      <c r="I79" s="2"/>
      <c r="J79" s="2"/>
      <c r="K79" s="2"/>
      <c r="L79" s="2"/>
      <c r="M79" s="2"/>
      <c r="N79" s="14"/>
      <c r="O79" s="2"/>
      <c r="P79" s="2"/>
      <c r="Q79" s="2"/>
      <c r="R79" s="2"/>
      <c r="S79" s="2"/>
      <c r="T79" s="2"/>
      <c r="U79" s="2"/>
      <c r="V79" s="2"/>
      <c r="W79" s="2"/>
      <c r="X79" s="2"/>
      <c r="Y79" s="89" t="s">
        <v>204</v>
      </c>
      <c r="Z79" s="39"/>
      <c r="AA79" s="39"/>
      <c r="AB79" s="39"/>
      <c r="AC79" s="39"/>
      <c r="AD79" s="52"/>
    </row>
    <row r="80" spans="2:30" s="33" customFormat="1" ht="15" customHeight="1" x14ac:dyDescent="0.2">
      <c r="C80" s="39"/>
      <c r="D80" s="42"/>
      <c r="E80" s="89" t="s">
        <v>203</v>
      </c>
      <c r="F80" s="2"/>
      <c r="G80" s="2"/>
      <c r="H80" s="2"/>
      <c r="I80" s="2"/>
      <c r="J80" s="2"/>
      <c r="K80" s="2"/>
      <c r="L80" s="2"/>
      <c r="M80" s="2"/>
      <c r="N80" s="14"/>
      <c r="O80" s="2"/>
      <c r="P80" s="2"/>
      <c r="Q80" s="2"/>
      <c r="R80" s="2"/>
      <c r="S80" s="2"/>
      <c r="T80" s="2"/>
      <c r="U80" s="2"/>
      <c r="V80" s="2"/>
      <c r="W80" s="2"/>
      <c r="X80" s="2"/>
      <c r="Y80" s="89" t="s">
        <v>203</v>
      </c>
      <c r="Z80" s="39"/>
      <c r="AA80" s="39"/>
      <c r="AB80" s="39"/>
      <c r="AC80" s="39"/>
      <c r="AD80" s="52"/>
    </row>
    <row r="81" spans="2:30" s="33" customFormat="1" ht="15" customHeight="1" x14ac:dyDescent="0.2">
      <c r="C81" s="39"/>
      <c r="D81" s="42"/>
      <c r="E81" s="89" t="s">
        <v>125</v>
      </c>
      <c r="F81" s="2"/>
      <c r="G81" s="2"/>
      <c r="H81" s="2"/>
      <c r="I81" s="2"/>
      <c r="J81" s="2"/>
      <c r="K81" s="2"/>
      <c r="L81" s="2"/>
      <c r="M81" s="2"/>
      <c r="N81" s="14"/>
      <c r="O81" s="2"/>
      <c r="P81" s="2"/>
      <c r="Q81" s="2"/>
      <c r="R81" s="2"/>
      <c r="S81" s="2"/>
      <c r="T81" s="2"/>
      <c r="U81" s="2"/>
      <c r="V81" s="2"/>
      <c r="W81" s="2"/>
      <c r="X81" s="2"/>
      <c r="Y81" s="89" t="s">
        <v>125</v>
      </c>
      <c r="Z81" s="39"/>
      <c r="AA81" s="39"/>
      <c r="AB81" s="39"/>
      <c r="AC81" s="39"/>
      <c r="AD81" s="39"/>
    </row>
    <row r="82" spans="2:30" s="33" customFormat="1" ht="15" customHeight="1" x14ac:dyDescent="0.2">
      <c r="C82" s="39"/>
      <c r="D82" s="42"/>
      <c r="E82" s="89"/>
      <c r="F82" s="2"/>
      <c r="G82" s="2"/>
      <c r="H82" s="2"/>
      <c r="I82" s="2"/>
      <c r="J82" s="2"/>
      <c r="K82" s="2"/>
      <c r="L82" s="2"/>
      <c r="M82" s="2"/>
      <c r="N82" s="14"/>
      <c r="O82" s="2"/>
      <c r="P82" s="2"/>
      <c r="Q82" s="2"/>
      <c r="R82" s="2"/>
      <c r="S82" s="2"/>
      <c r="T82" s="2"/>
      <c r="U82" s="2"/>
      <c r="V82" s="2"/>
      <c r="W82" s="2"/>
      <c r="X82" s="2"/>
      <c r="Y82" s="89"/>
      <c r="Z82" s="39"/>
      <c r="AA82" s="39"/>
      <c r="AB82" s="39"/>
      <c r="AC82" s="39"/>
      <c r="AD82" s="39"/>
    </row>
    <row r="83" spans="2:30" s="33" customFormat="1" ht="15" customHeight="1" x14ac:dyDescent="0.2">
      <c r="C83" s="39"/>
      <c r="D83" s="42"/>
      <c r="E83" s="89"/>
      <c r="F83" s="2"/>
      <c r="G83" s="2"/>
      <c r="H83" s="2"/>
      <c r="I83" s="2"/>
      <c r="J83" s="2"/>
      <c r="K83" s="2"/>
      <c r="L83" s="2"/>
      <c r="M83" s="2"/>
      <c r="N83" s="14"/>
      <c r="O83" s="2"/>
      <c r="P83" s="2"/>
      <c r="Q83" s="2"/>
      <c r="R83" s="2"/>
      <c r="S83" s="2"/>
      <c r="T83" s="2"/>
      <c r="U83" s="2"/>
      <c r="V83" s="2"/>
      <c r="W83" s="2"/>
      <c r="X83" s="2"/>
      <c r="Y83" s="89"/>
      <c r="Z83" s="39"/>
      <c r="AA83" s="39"/>
      <c r="AB83" s="39"/>
      <c r="AC83" s="39"/>
      <c r="AD83" s="39"/>
    </row>
    <row r="84" spans="2:30" s="33" customFormat="1" ht="15" customHeight="1" x14ac:dyDescent="0.2">
      <c r="C84" s="39"/>
      <c r="D84" s="42"/>
      <c r="E84" s="89"/>
      <c r="F84" s="2"/>
      <c r="G84" s="2"/>
      <c r="H84" s="2"/>
      <c r="I84" s="2"/>
      <c r="J84" s="2"/>
      <c r="K84" s="2"/>
      <c r="L84" s="2"/>
      <c r="M84" s="2"/>
      <c r="N84" s="14"/>
      <c r="O84" s="2"/>
      <c r="P84" s="2"/>
      <c r="Q84" s="2"/>
      <c r="R84" s="2"/>
      <c r="S84" s="2"/>
      <c r="T84" s="2"/>
      <c r="U84" s="2"/>
      <c r="V84" s="2"/>
      <c r="W84" s="2"/>
      <c r="X84" s="2"/>
      <c r="Y84" s="89"/>
      <c r="Z84" s="39"/>
      <c r="AA84" s="39"/>
      <c r="AB84" s="39"/>
      <c r="AC84" s="39"/>
      <c r="AD84" s="39"/>
    </row>
    <row r="85" spans="2:30" s="33" customFormat="1" ht="15" customHeight="1" x14ac:dyDescent="0.2">
      <c r="B85" s="43"/>
      <c r="C85" s="43"/>
      <c r="D85" s="44"/>
      <c r="E85" s="90" t="s">
        <v>131</v>
      </c>
      <c r="F85" s="2"/>
      <c r="G85" s="2"/>
      <c r="H85" s="2"/>
      <c r="I85" s="2"/>
      <c r="J85" s="2"/>
      <c r="K85" s="2"/>
      <c r="L85" s="2"/>
      <c r="M85" s="2"/>
      <c r="N85" s="14"/>
      <c r="O85" s="2"/>
      <c r="P85" s="2"/>
      <c r="Q85" s="2"/>
      <c r="R85" s="2"/>
      <c r="S85" s="2"/>
      <c r="T85" s="2"/>
      <c r="U85" s="2"/>
      <c r="V85" s="2"/>
      <c r="W85" s="2"/>
      <c r="X85" s="2"/>
      <c r="Y85" s="90" t="s">
        <v>126</v>
      </c>
      <c r="Z85" s="43"/>
      <c r="AA85" s="43"/>
      <c r="AB85" s="43"/>
      <c r="AC85" s="43"/>
    </row>
    <row r="86" spans="2:30" s="33" customFormat="1" ht="15" customHeight="1" x14ac:dyDescent="0.2">
      <c r="B86" s="43"/>
      <c r="C86" s="43"/>
      <c r="D86" s="44"/>
      <c r="E86" s="89" t="s">
        <v>215</v>
      </c>
      <c r="F86" s="2"/>
      <c r="G86" s="2"/>
      <c r="H86" s="2"/>
      <c r="I86" s="2"/>
      <c r="J86" s="2"/>
      <c r="K86" s="2"/>
      <c r="L86" s="2"/>
      <c r="M86" s="2"/>
      <c r="N86" s="14"/>
      <c r="O86" s="2"/>
      <c r="P86" s="2"/>
      <c r="Q86" s="2"/>
      <c r="R86" s="2"/>
      <c r="S86" s="2"/>
      <c r="T86" s="2"/>
      <c r="U86" s="2"/>
      <c r="V86" s="2"/>
      <c r="W86" s="2"/>
      <c r="X86" s="2"/>
      <c r="Y86" s="89" t="s">
        <v>127</v>
      </c>
      <c r="Z86" s="43"/>
      <c r="AA86" s="43"/>
      <c r="AB86" s="43"/>
      <c r="AC86" s="43"/>
    </row>
    <row r="87" spans="2:30" s="33" customFormat="1" ht="15" customHeight="1" x14ac:dyDescent="0.2">
      <c r="B87" s="43"/>
      <c r="C87" s="43"/>
      <c r="D87" s="44"/>
      <c r="E87" s="89" t="s">
        <v>132</v>
      </c>
      <c r="F87" s="2"/>
      <c r="G87" s="2"/>
      <c r="H87" s="2"/>
      <c r="I87" s="2"/>
      <c r="J87" s="2"/>
      <c r="K87" s="2"/>
      <c r="L87" s="2"/>
      <c r="M87" s="2"/>
      <c r="N87" s="14"/>
      <c r="O87" s="2"/>
      <c r="P87" s="2"/>
      <c r="Q87" s="2"/>
      <c r="R87" s="2"/>
      <c r="S87" s="2"/>
      <c r="T87" s="2"/>
      <c r="U87" s="2"/>
      <c r="V87" s="2"/>
      <c r="W87" s="2"/>
      <c r="X87" s="2"/>
      <c r="Y87" s="89" t="s">
        <v>128</v>
      </c>
      <c r="Z87" s="43"/>
      <c r="AA87" s="43"/>
      <c r="AB87" s="43"/>
      <c r="AC87" s="43"/>
    </row>
    <row r="88" spans="2:30" s="33" customFormat="1" ht="15" customHeight="1" x14ac:dyDescent="0.2">
      <c r="B88" s="43"/>
      <c r="C88" s="43"/>
      <c r="D88" s="44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</row>
    <row r="89" spans="2:30" s="33" customFormat="1" x14ac:dyDescent="0.2">
      <c r="B89" s="43"/>
      <c r="C89" s="43"/>
      <c r="D89" s="44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</row>
    <row r="90" spans="2:30" s="33" customFormat="1" x14ac:dyDescent="0.2">
      <c r="B90" s="43"/>
      <c r="C90" s="43"/>
      <c r="D90" s="44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</row>
    <row r="91" spans="2:30" s="33" customFormat="1" x14ac:dyDescent="0.2">
      <c r="B91" s="43"/>
      <c r="C91" s="43"/>
      <c r="D91" s="44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</row>
    <row r="92" spans="2:30" s="33" customFormat="1" x14ac:dyDescent="0.2">
      <c r="B92" s="43"/>
      <c r="C92" s="43"/>
      <c r="D92" s="44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</row>
    <row r="93" spans="2:30" s="33" customFormat="1" ht="15.75" x14ac:dyDescent="0.2">
      <c r="B93" s="43"/>
      <c r="C93" s="43"/>
      <c r="D93" s="44"/>
      <c r="E93" s="43"/>
      <c r="F93" s="43"/>
      <c r="G93" s="43"/>
      <c r="H93" s="43"/>
      <c r="I93" s="43"/>
      <c r="J93" s="43"/>
      <c r="K93" s="43"/>
      <c r="L93" s="89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</row>
    <row r="94" spans="2:30" s="33" customFormat="1" x14ac:dyDescent="0.2">
      <c r="B94" s="43"/>
      <c r="C94" s="43"/>
      <c r="D94" s="44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</row>
    <row r="95" spans="2:30" s="33" customFormat="1" x14ac:dyDescent="0.2">
      <c r="B95" s="43"/>
      <c r="C95" s="43"/>
      <c r="D95" s="44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</row>
    <row r="96" spans="2:30" s="33" customFormat="1" x14ac:dyDescent="0.2">
      <c r="B96" s="43"/>
      <c r="C96" s="43"/>
      <c r="D96" s="44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</row>
    <row r="97" spans="2:29" s="33" customFormat="1" x14ac:dyDescent="0.2">
      <c r="B97" s="43"/>
      <c r="C97" s="43"/>
      <c r="D97" s="44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</row>
    <row r="98" spans="2:29" s="33" customFormat="1" x14ac:dyDescent="0.2">
      <c r="B98" s="43"/>
      <c r="C98" s="43"/>
      <c r="D98" s="44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</row>
    <row r="99" spans="2:29" s="33" customFormat="1" x14ac:dyDescent="0.2">
      <c r="B99" s="43"/>
      <c r="C99" s="43"/>
      <c r="D99" s="44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</row>
    <row r="100" spans="2:29" s="33" customFormat="1" x14ac:dyDescent="0.2">
      <c r="B100" s="43"/>
      <c r="C100" s="43"/>
      <c r="D100" s="44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</row>
    <row r="101" spans="2:29" s="33" customFormat="1" x14ac:dyDescent="0.2">
      <c r="B101" s="43"/>
      <c r="C101" s="43"/>
      <c r="D101" s="44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</row>
    <row r="102" spans="2:29" s="33" customFormat="1" x14ac:dyDescent="0.2">
      <c r="B102" s="43"/>
      <c r="C102" s="43"/>
      <c r="D102" s="44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</row>
    <row r="103" spans="2:29" s="33" customFormat="1" x14ac:dyDescent="0.2">
      <c r="B103" s="43"/>
      <c r="C103" s="43"/>
      <c r="D103" s="44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</row>
    <row r="104" spans="2:29" s="33" customFormat="1" x14ac:dyDescent="0.2">
      <c r="B104" s="43"/>
      <c r="C104" s="43"/>
      <c r="D104" s="44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</row>
    <row r="105" spans="2:29" s="33" customFormat="1" x14ac:dyDescent="0.2">
      <c r="B105" s="43"/>
      <c r="C105" s="43"/>
      <c r="D105" s="44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</row>
    <row r="106" spans="2:29" s="33" customFormat="1" x14ac:dyDescent="0.2">
      <c r="B106" s="43"/>
      <c r="C106" s="43"/>
      <c r="D106" s="44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</row>
    <row r="107" spans="2:29" s="33" customFormat="1" x14ac:dyDescent="0.2">
      <c r="B107" s="43"/>
      <c r="C107" s="43"/>
      <c r="D107" s="44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</row>
    <row r="108" spans="2:29" s="33" customFormat="1" x14ac:dyDescent="0.2">
      <c r="B108" s="43"/>
      <c r="C108" s="43"/>
      <c r="D108" s="44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</row>
    <row r="109" spans="2:29" s="33" customFormat="1" x14ac:dyDescent="0.2">
      <c r="B109" s="43"/>
      <c r="C109" s="43"/>
      <c r="D109" s="44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</row>
    <row r="110" spans="2:29" s="33" customFormat="1" x14ac:dyDescent="0.2">
      <c r="B110" s="43"/>
      <c r="C110" s="43"/>
      <c r="D110" s="44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</row>
    <row r="111" spans="2:29" x14ac:dyDescent="0.2">
      <c r="B111" s="1"/>
      <c r="C111" s="1"/>
      <c r="D111" s="19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2:29" x14ac:dyDescent="0.2">
      <c r="B112" s="1"/>
      <c r="C112" s="1"/>
      <c r="D112" s="19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2:29" x14ac:dyDescent="0.2">
      <c r="B113" s="1"/>
      <c r="C113" s="1"/>
      <c r="D113" s="19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2:29" x14ac:dyDescent="0.2">
      <c r="B114" s="1"/>
      <c r="C114" s="1"/>
      <c r="D114" s="19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2:29" x14ac:dyDescent="0.2">
      <c r="B115" s="1"/>
      <c r="C115" s="1"/>
      <c r="D115" s="19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2:29" x14ac:dyDescent="0.2">
      <c r="B116" s="1"/>
      <c r="C116" s="1"/>
      <c r="D116" s="19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2:29" x14ac:dyDescent="0.2">
      <c r="B117" s="1"/>
      <c r="C117" s="1"/>
      <c r="D117" s="19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2:29" x14ac:dyDescent="0.2">
      <c r="B118" s="1"/>
      <c r="C118" s="1"/>
      <c r="D118" s="19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2:29" x14ac:dyDescent="0.2">
      <c r="B119" s="1"/>
      <c r="C119" s="1"/>
      <c r="D119" s="19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2:29" x14ac:dyDescent="0.2">
      <c r="B120" s="1"/>
      <c r="C120" s="1"/>
      <c r="D120" s="19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2:29" x14ac:dyDescent="0.2">
      <c r="B121" s="1"/>
      <c r="C121" s="1"/>
      <c r="D121" s="19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</sheetData>
  <mergeCells count="20">
    <mergeCell ref="AB5:AC6"/>
    <mergeCell ref="B1:AC1"/>
    <mergeCell ref="T6:U6"/>
    <mergeCell ref="R6:S6"/>
    <mergeCell ref="J6:K6"/>
    <mergeCell ref="P6:Q6"/>
    <mergeCell ref="V6:W6"/>
    <mergeCell ref="X6:Y6"/>
    <mergeCell ref="B2:AC2"/>
    <mergeCell ref="B3:AC3"/>
    <mergeCell ref="B77:C77"/>
    <mergeCell ref="N6:O6"/>
    <mergeCell ref="H6:I6"/>
    <mergeCell ref="C5:C7"/>
    <mergeCell ref="B5:B7"/>
    <mergeCell ref="D6:E6"/>
    <mergeCell ref="D5:AA5"/>
    <mergeCell ref="Z6:AA6"/>
    <mergeCell ref="F6:G6"/>
    <mergeCell ref="L6:M6"/>
  </mergeCells>
  <phoneticPr fontId="0" type="noConversion"/>
  <pageMargins left="0.24" right="0.75" top="0.196850393700787" bottom="0.196850393700787" header="0.511811023622047" footer="0.511811023622047"/>
  <pageSetup paperSize="5" scale="65" firstPageNumber="4294963191" fitToWidth="0" fitToHeight="0" orientation="landscape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X82"/>
  <sheetViews>
    <sheetView view="pageBreakPreview" topLeftCell="A52" zoomScaleSheetLayoutView="100" workbookViewId="0">
      <selection activeCell="O47" sqref="O47"/>
    </sheetView>
  </sheetViews>
  <sheetFormatPr defaultRowHeight="12.75" x14ac:dyDescent="0.2"/>
  <cols>
    <col min="1" max="1" width="7.7109375" style="2" customWidth="1"/>
    <col min="2" max="2" width="4.85546875" style="2" customWidth="1"/>
    <col min="3" max="3" width="22.85546875" style="2" customWidth="1"/>
    <col min="4" max="15" width="8.85546875" style="2" customWidth="1"/>
    <col min="16" max="16" width="11.28515625" style="2" customWidth="1"/>
    <col min="17" max="16384" width="9.140625" style="2"/>
  </cols>
  <sheetData>
    <row r="1" spans="2:16" x14ac:dyDescent="0.2">
      <c r="B1" s="190" t="s">
        <v>73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</row>
    <row r="2" spans="2:16" x14ac:dyDescent="0.2">
      <c r="B2" s="190" t="s">
        <v>123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</row>
    <row r="3" spans="2:16" x14ac:dyDescent="0.2">
      <c r="B3" s="190" t="s">
        <v>238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</row>
    <row r="4" spans="2:16" ht="13.5" thickBot="1" x14ac:dyDescent="0.25"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</row>
    <row r="5" spans="2:16" ht="13.5" x14ac:dyDescent="0.25">
      <c r="B5" s="191" t="s">
        <v>0</v>
      </c>
      <c r="C5" s="21" t="s">
        <v>74</v>
      </c>
      <c r="D5" s="17" t="s">
        <v>75</v>
      </c>
      <c r="E5" s="17" t="s">
        <v>76</v>
      </c>
      <c r="F5" s="17" t="s">
        <v>77</v>
      </c>
      <c r="G5" s="17" t="s">
        <v>78</v>
      </c>
      <c r="H5" s="17" t="s">
        <v>79</v>
      </c>
      <c r="I5" s="17" t="s">
        <v>80</v>
      </c>
      <c r="J5" s="17" t="s">
        <v>81</v>
      </c>
      <c r="K5" s="17" t="s">
        <v>82</v>
      </c>
      <c r="L5" s="17" t="s">
        <v>83</v>
      </c>
      <c r="M5" s="17" t="s">
        <v>84</v>
      </c>
      <c r="N5" s="17" t="s">
        <v>85</v>
      </c>
      <c r="O5" s="17" t="s">
        <v>86</v>
      </c>
      <c r="P5" s="193" t="s">
        <v>87</v>
      </c>
    </row>
    <row r="6" spans="2:16" ht="13.5" x14ac:dyDescent="0.25">
      <c r="B6" s="192"/>
      <c r="C6" s="22" t="s">
        <v>88</v>
      </c>
      <c r="D6" s="12" t="s">
        <v>89</v>
      </c>
      <c r="E6" s="12" t="s">
        <v>89</v>
      </c>
      <c r="F6" s="12" t="s">
        <v>89</v>
      </c>
      <c r="G6" s="12" t="s">
        <v>89</v>
      </c>
      <c r="H6" s="12" t="s">
        <v>89</v>
      </c>
      <c r="I6" s="81" t="s">
        <v>89</v>
      </c>
      <c r="J6" s="12" t="s">
        <v>89</v>
      </c>
      <c r="K6" s="12" t="s">
        <v>89</v>
      </c>
      <c r="L6" s="12" t="s">
        <v>89</v>
      </c>
      <c r="M6" s="12" t="s">
        <v>89</v>
      </c>
      <c r="N6" s="12" t="s">
        <v>89</v>
      </c>
      <c r="O6" s="12" t="s">
        <v>89</v>
      </c>
      <c r="P6" s="194"/>
    </row>
    <row r="7" spans="2:16" ht="14.1" customHeight="1" x14ac:dyDescent="0.25">
      <c r="B7" s="23">
        <v>1</v>
      </c>
      <c r="C7" s="24" t="s">
        <v>160</v>
      </c>
      <c r="D7" s="25">
        <v>1338</v>
      </c>
      <c r="E7" s="25">
        <v>5057</v>
      </c>
      <c r="F7" s="25">
        <v>1520</v>
      </c>
      <c r="G7" s="25">
        <v>0</v>
      </c>
      <c r="H7" s="25">
        <v>0</v>
      </c>
      <c r="I7" s="25">
        <v>0</v>
      </c>
      <c r="J7" s="136">
        <v>0</v>
      </c>
      <c r="K7" s="124">
        <v>4780</v>
      </c>
      <c r="L7" s="127">
        <v>3093</v>
      </c>
      <c r="M7" s="128">
        <v>1300</v>
      </c>
      <c r="N7" s="128">
        <v>2300</v>
      </c>
      <c r="O7" s="128">
        <v>320</v>
      </c>
      <c r="P7" s="26">
        <f>D7+E7+F7+G7+H7+I7+J7+K7+L7+M7+N7+O7</f>
        <v>19708</v>
      </c>
    </row>
    <row r="8" spans="2:16" ht="14.1" customHeight="1" x14ac:dyDescent="0.25">
      <c r="B8" s="23">
        <v>2</v>
      </c>
      <c r="C8" s="27" t="s">
        <v>240</v>
      </c>
      <c r="D8" s="25">
        <v>3125</v>
      </c>
      <c r="E8" s="25">
        <v>2475</v>
      </c>
      <c r="F8" s="25">
        <v>1250</v>
      </c>
      <c r="G8" s="25">
        <v>0</v>
      </c>
      <c r="H8" s="25">
        <v>782</v>
      </c>
      <c r="I8" s="25">
        <v>1085</v>
      </c>
      <c r="J8" s="136">
        <v>1260</v>
      </c>
      <c r="K8" s="124">
        <v>1320</v>
      </c>
      <c r="L8" s="127">
        <v>820</v>
      </c>
      <c r="M8" s="124">
        <v>1103</v>
      </c>
      <c r="N8" s="124">
        <v>1210</v>
      </c>
      <c r="O8" s="124">
        <v>1426</v>
      </c>
      <c r="P8" s="26">
        <f t="shared" ref="P8:P52" si="0">D8+E8+F8+G8+H8+I8+J8+K8+L8+M8+N8+O8</f>
        <v>15856</v>
      </c>
    </row>
    <row r="9" spans="2:16" ht="14.1" customHeight="1" x14ac:dyDescent="0.25">
      <c r="B9" s="23">
        <v>3</v>
      </c>
      <c r="C9" s="27" t="s">
        <v>218</v>
      </c>
      <c r="D9" s="25">
        <v>2410</v>
      </c>
      <c r="E9" s="25">
        <v>1850</v>
      </c>
      <c r="F9" s="25">
        <v>420</v>
      </c>
      <c r="G9" s="25">
        <v>0</v>
      </c>
      <c r="H9" s="25">
        <v>0</v>
      </c>
      <c r="I9" s="25">
        <v>602</v>
      </c>
      <c r="J9" s="136">
        <v>750</v>
      </c>
      <c r="K9" s="124">
        <v>880</v>
      </c>
      <c r="L9" s="127">
        <v>762</v>
      </c>
      <c r="M9" s="124">
        <v>812</v>
      </c>
      <c r="N9" s="124">
        <v>780</v>
      </c>
      <c r="O9" s="124">
        <v>1200</v>
      </c>
      <c r="P9" s="26">
        <f t="shared" si="0"/>
        <v>10466</v>
      </c>
    </row>
    <row r="10" spans="2:16" ht="14.1" customHeight="1" x14ac:dyDescent="0.25">
      <c r="B10" s="23">
        <v>4</v>
      </c>
      <c r="C10" s="27" t="s">
        <v>161</v>
      </c>
      <c r="D10" s="25">
        <v>2157</v>
      </c>
      <c r="E10" s="25">
        <v>1593</v>
      </c>
      <c r="F10" s="25">
        <v>625</v>
      </c>
      <c r="G10" s="25">
        <v>0</v>
      </c>
      <c r="H10" s="25">
        <v>866</v>
      </c>
      <c r="I10" s="25">
        <v>1326</v>
      </c>
      <c r="J10" s="136">
        <v>1631</v>
      </c>
      <c r="K10" s="124">
        <v>1975</v>
      </c>
      <c r="L10" s="127">
        <v>1633</v>
      </c>
      <c r="M10" s="128">
        <v>1986</v>
      </c>
      <c r="N10" s="128">
        <v>1939</v>
      </c>
      <c r="O10" s="128">
        <v>2323</v>
      </c>
      <c r="P10" s="26">
        <f t="shared" si="0"/>
        <v>18054</v>
      </c>
    </row>
    <row r="11" spans="2:16" ht="14.1" customHeight="1" x14ac:dyDescent="0.25">
      <c r="B11" s="23">
        <v>5</v>
      </c>
      <c r="C11" s="27" t="s">
        <v>162</v>
      </c>
      <c r="D11" s="25">
        <v>1144</v>
      </c>
      <c r="E11" s="25">
        <v>1030</v>
      </c>
      <c r="F11" s="25">
        <v>560</v>
      </c>
      <c r="G11" s="25">
        <v>0</v>
      </c>
      <c r="H11" s="25">
        <v>782</v>
      </c>
      <c r="I11" s="25">
        <v>1120</v>
      </c>
      <c r="J11" s="136">
        <v>1205</v>
      </c>
      <c r="K11" s="124">
        <v>1292</v>
      </c>
      <c r="L11" s="127">
        <v>939</v>
      </c>
      <c r="M11" s="128">
        <v>1021</v>
      </c>
      <c r="N11" s="128">
        <v>801</v>
      </c>
      <c r="O11" s="128">
        <v>934</v>
      </c>
      <c r="P11" s="26">
        <f t="shared" si="0"/>
        <v>10828</v>
      </c>
    </row>
    <row r="12" spans="2:16" ht="14.1" customHeight="1" x14ac:dyDescent="0.25">
      <c r="B12" s="23">
        <v>6</v>
      </c>
      <c r="C12" s="27" t="s">
        <v>163</v>
      </c>
      <c r="D12" s="25">
        <v>3380</v>
      </c>
      <c r="E12" s="25">
        <v>2462</v>
      </c>
      <c r="F12" s="25">
        <v>1100</v>
      </c>
      <c r="G12" s="25">
        <v>0</v>
      </c>
      <c r="H12" s="25">
        <v>865</v>
      </c>
      <c r="I12" s="25">
        <v>1200</v>
      </c>
      <c r="J12" s="136">
        <v>1286</v>
      </c>
      <c r="K12" s="124">
        <v>1310</v>
      </c>
      <c r="L12" s="127">
        <v>1214</v>
      </c>
      <c r="M12" s="124">
        <v>1300</v>
      </c>
      <c r="N12" s="124">
        <v>1462</v>
      </c>
      <c r="O12" s="124">
        <v>1570</v>
      </c>
      <c r="P12" s="26">
        <f t="shared" si="0"/>
        <v>17149</v>
      </c>
    </row>
    <row r="13" spans="2:16" ht="14.1" customHeight="1" x14ac:dyDescent="0.25">
      <c r="B13" s="23">
        <v>7</v>
      </c>
      <c r="C13" s="27" t="s">
        <v>165</v>
      </c>
      <c r="D13" s="25">
        <v>4420</v>
      </c>
      <c r="E13" s="25">
        <v>3780</v>
      </c>
      <c r="F13" s="25">
        <v>1632</v>
      </c>
      <c r="G13" s="25">
        <v>0</v>
      </c>
      <c r="H13" s="25">
        <v>1012</v>
      </c>
      <c r="I13" s="25">
        <v>1685</v>
      </c>
      <c r="J13" s="136">
        <v>1724</v>
      </c>
      <c r="K13" s="124">
        <v>1880</v>
      </c>
      <c r="L13" s="127">
        <v>1902</v>
      </c>
      <c r="M13" s="124">
        <v>2110</v>
      </c>
      <c r="N13" s="124">
        <v>2245</v>
      </c>
      <c r="O13" s="124">
        <v>2315</v>
      </c>
      <c r="P13" s="26">
        <f t="shared" si="0"/>
        <v>24705</v>
      </c>
    </row>
    <row r="14" spans="2:16" ht="14.1" customHeight="1" x14ac:dyDescent="0.25">
      <c r="B14" s="23">
        <v>8</v>
      </c>
      <c r="C14" s="27" t="s">
        <v>166</v>
      </c>
      <c r="D14" s="25">
        <v>1200</v>
      </c>
      <c r="E14" s="25">
        <v>250</v>
      </c>
      <c r="F14" s="25">
        <v>85</v>
      </c>
      <c r="G14" s="25">
        <v>0</v>
      </c>
      <c r="H14" s="25">
        <v>30</v>
      </c>
      <c r="I14" s="25">
        <v>112</v>
      </c>
      <c r="J14" s="136">
        <v>220</v>
      </c>
      <c r="K14" s="124">
        <v>364</v>
      </c>
      <c r="L14" s="127">
        <v>308</v>
      </c>
      <c r="M14" s="124">
        <v>328</v>
      </c>
      <c r="N14" s="124">
        <v>250</v>
      </c>
      <c r="O14" s="124">
        <v>400</v>
      </c>
      <c r="P14" s="26">
        <f t="shared" si="0"/>
        <v>3547</v>
      </c>
    </row>
    <row r="15" spans="2:16" ht="14.1" customHeight="1" x14ac:dyDescent="0.25">
      <c r="B15" s="23">
        <v>9</v>
      </c>
      <c r="C15" s="27" t="s">
        <v>168</v>
      </c>
      <c r="D15" s="25">
        <v>650</v>
      </c>
      <c r="E15" s="25">
        <v>520</v>
      </c>
      <c r="F15" s="25">
        <v>200</v>
      </c>
      <c r="G15" s="25">
        <v>0</v>
      </c>
      <c r="H15" s="25">
        <v>128</v>
      </c>
      <c r="I15" s="25">
        <v>154</v>
      </c>
      <c r="J15" s="136">
        <v>238</v>
      </c>
      <c r="K15" s="124">
        <v>300</v>
      </c>
      <c r="L15" s="127">
        <v>240</v>
      </c>
      <c r="M15" s="124">
        <v>251</v>
      </c>
      <c r="N15" s="124">
        <v>220</v>
      </c>
      <c r="O15" s="124">
        <v>245</v>
      </c>
      <c r="P15" s="26">
        <f t="shared" si="0"/>
        <v>3146</v>
      </c>
    </row>
    <row r="16" spans="2:16" ht="14.1" customHeight="1" x14ac:dyDescent="0.25">
      <c r="B16" s="23">
        <v>10</v>
      </c>
      <c r="C16" s="27" t="s">
        <v>167</v>
      </c>
      <c r="D16" s="25">
        <v>2650</v>
      </c>
      <c r="E16" s="25">
        <v>2120</v>
      </c>
      <c r="F16" s="25">
        <v>935</v>
      </c>
      <c r="G16" s="25">
        <v>0</v>
      </c>
      <c r="H16" s="25">
        <v>0</v>
      </c>
      <c r="I16" s="25">
        <v>0</v>
      </c>
      <c r="J16" s="136">
        <v>680</v>
      </c>
      <c r="K16" s="124">
        <v>732</v>
      </c>
      <c r="L16" s="127">
        <v>452</v>
      </c>
      <c r="M16" s="124">
        <v>760</v>
      </c>
      <c r="N16" s="124">
        <v>830</v>
      </c>
      <c r="O16" s="124">
        <v>680</v>
      </c>
      <c r="P16" s="26">
        <f t="shared" si="0"/>
        <v>9839</v>
      </c>
    </row>
    <row r="17" spans="2:16" ht="14.1" customHeight="1" x14ac:dyDescent="0.25">
      <c r="B17" s="23">
        <v>11</v>
      </c>
      <c r="C17" s="27" t="s">
        <v>169</v>
      </c>
      <c r="D17" s="25">
        <v>890</v>
      </c>
      <c r="E17" s="25">
        <v>670</v>
      </c>
      <c r="F17" s="25">
        <v>210</v>
      </c>
      <c r="G17" s="25">
        <v>0</v>
      </c>
      <c r="H17" s="25">
        <v>0</v>
      </c>
      <c r="I17" s="25">
        <v>0</v>
      </c>
      <c r="J17" s="136">
        <v>0</v>
      </c>
      <c r="K17" s="124">
        <v>256</v>
      </c>
      <c r="L17" s="127">
        <v>220</v>
      </c>
      <c r="M17" s="124">
        <v>286</v>
      </c>
      <c r="N17" s="124">
        <v>223</v>
      </c>
      <c r="O17" s="124">
        <v>335</v>
      </c>
      <c r="P17" s="26">
        <f t="shared" si="0"/>
        <v>3090</v>
      </c>
    </row>
    <row r="18" spans="2:16" ht="14.1" customHeight="1" x14ac:dyDescent="0.25">
      <c r="B18" s="23">
        <v>12</v>
      </c>
      <c r="C18" s="27" t="s">
        <v>170</v>
      </c>
      <c r="D18" s="25">
        <v>3100</v>
      </c>
      <c r="E18" s="25">
        <v>2510</v>
      </c>
      <c r="F18" s="25">
        <v>876</v>
      </c>
      <c r="G18" s="25">
        <v>0</v>
      </c>
      <c r="H18" s="25">
        <v>650</v>
      </c>
      <c r="I18" s="25">
        <v>800</v>
      </c>
      <c r="J18" s="136">
        <v>877</v>
      </c>
      <c r="K18" s="124">
        <v>921</v>
      </c>
      <c r="L18" s="127">
        <v>980</v>
      </c>
      <c r="M18" s="124">
        <v>1012</v>
      </c>
      <c r="N18" s="124">
        <v>962</v>
      </c>
      <c r="O18" s="124">
        <v>1364</v>
      </c>
      <c r="P18" s="26">
        <f t="shared" si="0"/>
        <v>14052</v>
      </c>
    </row>
    <row r="19" spans="2:16" ht="14.1" customHeight="1" x14ac:dyDescent="0.25">
      <c r="B19" s="23">
        <v>13</v>
      </c>
      <c r="C19" s="27" t="s">
        <v>171</v>
      </c>
      <c r="D19" s="25">
        <v>2930</v>
      </c>
      <c r="E19" s="25">
        <v>2442</v>
      </c>
      <c r="F19" s="25">
        <v>935</v>
      </c>
      <c r="G19" s="25">
        <v>0</v>
      </c>
      <c r="H19" s="25">
        <v>632</v>
      </c>
      <c r="I19" s="25">
        <v>452</v>
      </c>
      <c r="J19" s="136">
        <v>650</v>
      </c>
      <c r="K19" s="124">
        <v>768</v>
      </c>
      <c r="L19" s="127">
        <v>675</v>
      </c>
      <c r="M19" s="124">
        <v>700</v>
      </c>
      <c r="N19" s="124">
        <v>626</v>
      </c>
      <c r="O19" s="124">
        <v>736</v>
      </c>
      <c r="P19" s="26">
        <f t="shared" si="0"/>
        <v>11546</v>
      </c>
    </row>
    <row r="20" spans="2:16" ht="14.1" customHeight="1" x14ac:dyDescent="0.25">
      <c r="B20" s="23">
        <v>14</v>
      </c>
      <c r="C20" s="27" t="s">
        <v>172</v>
      </c>
      <c r="D20" s="25">
        <v>3600</v>
      </c>
      <c r="E20" s="25">
        <v>4800</v>
      </c>
      <c r="F20" s="25">
        <v>1850</v>
      </c>
      <c r="G20" s="25">
        <v>0</v>
      </c>
      <c r="H20" s="25">
        <v>2400</v>
      </c>
      <c r="I20" s="25">
        <v>1650</v>
      </c>
      <c r="J20" s="136">
        <v>2550</v>
      </c>
      <c r="K20" s="124">
        <v>2980</v>
      </c>
      <c r="L20" s="127">
        <v>2350</v>
      </c>
      <c r="M20" s="124">
        <v>2630</v>
      </c>
      <c r="N20" s="124">
        <v>2810</v>
      </c>
      <c r="O20" s="124">
        <v>3150</v>
      </c>
      <c r="P20" s="26">
        <f t="shared" si="0"/>
        <v>30770</v>
      </c>
    </row>
    <row r="21" spans="2:16" ht="14.1" customHeight="1" x14ac:dyDescent="0.25">
      <c r="B21" s="23">
        <v>15</v>
      </c>
      <c r="C21" s="27" t="s">
        <v>173</v>
      </c>
      <c r="D21" s="25">
        <v>6500</v>
      </c>
      <c r="E21" s="25">
        <v>5200</v>
      </c>
      <c r="F21" s="25">
        <v>2130</v>
      </c>
      <c r="G21" s="25">
        <v>0</v>
      </c>
      <c r="H21" s="25">
        <v>2654</v>
      </c>
      <c r="I21" s="25">
        <v>2820</v>
      </c>
      <c r="J21" s="136">
        <v>2920</v>
      </c>
      <c r="K21" s="124">
        <v>3125</v>
      </c>
      <c r="L21" s="127">
        <v>3200</v>
      </c>
      <c r="M21" s="124">
        <v>3524</v>
      </c>
      <c r="N21" s="124">
        <v>3312</v>
      </c>
      <c r="O21" s="124">
        <v>3410</v>
      </c>
      <c r="P21" s="26">
        <f t="shared" si="0"/>
        <v>38795</v>
      </c>
    </row>
    <row r="22" spans="2:16" ht="14.1" customHeight="1" x14ac:dyDescent="0.25">
      <c r="B22" s="23">
        <v>16</v>
      </c>
      <c r="C22" s="27" t="s">
        <v>90</v>
      </c>
      <c r="D22" s="25">
        <v>3625</v>
      </c>
      <c r="E22" s="29">
        <v>3124</v>
      </c>
      <c r="F22" s="29">
        <v>1200</v>
      </c>
      <c r="G22" s="29">
        <v>0</v>
      </c>
      <c r="H22" s="29">
        <v>0</v>
      </c>
      <c r="I22" s="29">
        <v>1284</v>
      </c>
      <c r="J22" s="136">
        <v>1310</v>
      </c>
      <c r="K22" s="124">
        <v>1543</v>
      </c>
      <c r="L22" s="127">
        <v>1580</v>
      </c>
      <c r="M22" s="124">
        <v>1620</v>
      </c>
      <c r="N22" s="124">
        <v>1584</v>
      </c>
      <c r="O22" s="124">
        <v>1682</v>
      </c>
      <c r="P22" s="26">
        <f t="shared" si="0"/>
        <v>18552</v>
      </c>
    </row>
    <row r="23" spans="2:16" ht="14.1" customHeight="1" x14ac:dyDescent="0.25">
      <c r="B23" s="23">
        <v>17</v>
      </c>
      <c r="C23" s="27" t="s">
        <v>174</v>
      </c>
      <c r="D23" s="25">
        <v>2800</v>
      </c>
      <c r="E23" s="29">
        <v>2347</v>
      </c>
      <c r="F23" s="29">
        <v>865</v>
      </c>
      <c r="G23" s="29">
        <v>0</v>
      </c>
      <c r="H23" s="29">
        <v>0</v>
      </c>
      <c r="I23" s="29">
        <v>932</v>
      </c>
      <c r="J23" s="136">
        <v>1050</v>
      </c>
      <c r="K23" s="124">
        <v>1122</v>
      </c>
      <c r="L23" s="127">
        <v>1020</v>
      </c>
      <c r="M23" s="124">
        <v>1263</v>
      </c>
      <c r="N23" s="124">
        <v>1205</v>
      </c>
      <c r="O23" s="124">
        <v>1360</v>
      </c>
      <c r="P23" s="26">
        <f t="shared" si="0"/>
        <v>13964</v>
      </c>
    </row>
    <row r="24" spans="2:16" ht="14.1" customHeight="1" x14ac:dyDescent="0.25">
      <c r="B24" s="23">
        <v>18</v>
      </c>
      <c r="C24" s="27" t="s">
        <v>175</v>
      </c>
      <c r="D24" s="25">
        <v>3210</v>
      </c>
      <c r="E24" s="25">
        <v>2750</v>
      </c>
      <c r="F24" s="25">
        <v>1415</v>
      </c>
      <c r="G24" s="25">
        <v>0</v>
      </c>
      <c r="H24" s="25">
        <v>1845</v>
      </c>
      <c r="I24" s="25">
        <v>1910</v>
      </c>
      <c r="J24" s="136">
        <v>1946</v>
      </c>
      <c r="K24" s="124">
        <v>2100</v>
      </c>
      <c r="L24" s="127">
        <v>2432</v>
      </c>
      <c r="M24" s="124">
        <v>2610</v>
      </c>
      <c r="N24" s="124">
        <v>2450</v>
      </c>
      <c r="O24" s="124">
        <v>2520</v>
      </c>
      <c r="P24" s="26">
        <f t="shared" si="0"/>
        <v>25188</v>
      </c>
    </row>
    <row r="25" spans="2:16" ht="14.1" customHeight="1" x14ac:dyDescent="0.25">
      <c r="B25" s="23">
        <v>19</v>
      </c>
      <c r="C25" s="27" t="s">
        <v>176</v>
      </c>
      <c r="D25" s="25">
        <v>1465</v>
      </c>
      <c r="E25" s="25">
        <v>1200</v>
      </c>
      <c r="F25" s="25">
        <v>665</v>
      </c>
      <c r="G25" s="25">
        <v>0</v>
      </c>
      <c r="H25" s="25">
        <v>800</v>
      </c>
      <c r="I25" s="25">
        <v>925</v>
      </c>
      <c r="J25" s="136">
        <v>985</v>
      </c>
      <c r="K25" s="124">
        <v>1335</v>
      </c>
      <c r="L25" s="127">
        <v>1400</v>
      </c>
      <c r="M25" s="124">
        <v>1468</v>
      </c>
      <c r="N25" s="124">
        <v>1200</v>
      </c>
      <c r="O25" s="124">
        <v>1356</v>
      </c>
      <c r="P25" s="26">
        <f t="shared" si="0"/>
        <v>12799</v>
      </c>
    </row>
    <row r="26" spans="2:16" ht="14.1" customHeight="1" x14ac:dyDescent="0.25">
      <c r="B26" s="23">
        <v>20</v>
      </c>
      <c r="C26" s="27" t="s">
        <v>177</v>
      </c>
      <c r="D26" s="25">
        <v>6870</v>
      </c>
      <c r="E26" s="25">
        <v>5150</v>
      </c>
      <c r="F26" s="25">
        <v>2600</v>
      </c>
      <c r="G26" s="25">
        <v>0</v>
      </c>
      <c r="H26" s="25">
        <v>2866</v>
      </c>
      <c r="I26" s="25">
        <v>2890</v>
      </c>
      <c r="J26" s="136">
        <v>3025</v>
      </c>
      <c r="K26" s="124">
        <v>3256</v>
      </c>
      <c r="L26" s="127">
        <v>3112</v>
      </c>
      <c r="M26" s="124">
        <v>3860</v>
      </c>
      <c r="N26" s="124">
        <v>3580</v>
      </c>
      <c r="O26" s="124">
        <v>3800</v>
      </c>
      <c r="P26" s="26">
        <f t="shared" si="0"/>
        <v>41009</v>
      </c>
    </row>
    <row r="27" spans="2:16" ht="14.1" customHeight="1" x14ac:dyDescent="0.25">
      <c r="B27" s="23">
        <v>21</v>
      </c>
      <c r="C27" s="27" t="s">
        <v>178</v>
      </c>
      <c r="D27" s="25">
        <v>1200</v>
      </c>
      <c r="E27" s="25">
        <v>1310</v>
      </c>
      <c r="F27" s="25">
        <v>532</v>
      </c>
      <c r="G27" s="25">
        <v>0</v>
      </c>
      <c r="H27" s="25">
        <v>560</v>
      </c>
      <c r="I27" s="25">
        <v>602</v>
      </c>
      <c r="J27" s="136">
        <v>740</v>
      </c>
      <c r="K27" s="124">
        <v>918</v>
      </c>
      <c r="L27" s="127">
        <v>855</v>
      </c>
      <c r="M27" s="124">
        <v>910</v>
      </c>
      <c r="N27" s="124">
        <v>805</v>
      </c>
      <c r="O27" s="124">
        <v>980</v>
      </c>
      <c r="P27" s="26">
        <f t="shared" si="0"/>
        <v>9412</v>
      </c>
    </row>
    <row r="28" spans="2:16" ht="14.1" customHeight="1" x14ac:dyDescent="0.25">
      <c r="B28" s="23">
        <v>22</v>
      </c>
      <c r="C28" s="27" t="s">
        <v>179</v>
      </c>
      <c r="D28" s="25">
        <v>3520</v>
      </c>
      <c r="E28" s="25">
        <v>3230</v>
      </c>
      <c r="F28" s="25">
        <v>1800</v>
      </c>
      <c r="G28" s="25">
        <v>0</v>
      </c>
      <c r="H28" s="25">
        <v>2010</v>
      </c>
      <c r="I28" s="25">
        <v>2200</v>
      </c>
      <c r="J28" s="136">
        <v>2340</v>
      </c>
      <c r="K28" s="124">
        <v>2552</v>
      </c>
      <c r="L28" s="127">
        <v>2370</v>
      </c>
      <c r="M28" s="124">
        <v>2450</v>
      </c>
      <c r="N28" s="124">
        <v>2100</v>
      </c>
      <c r="O28" s="124">
        <v>2264</v>
      </c>
      <c r="P28" s="26">
        <f t="shared" si="0"/>
        <v>26836</v>
      </c>
    </row>
    <row r="29" spans="2:16" ht="14.1" customHeight="1" x14ac:dyDescent="0.25">
      <c r="B29" s="23">
        <v>23</v>
      </c>
      <c r="C29" s="27" t="s">
        <v>180</v>
      </c>
      <c r="D29" s="25">
        <v>8200</v>
      </c>
      <c r="E29" s="25">
        <v>6500</v>
      </c>
      <c r="F29" s="25">
        <v>2200</v>
      </c>
      <c r="G29" s="25">
        <v>0</v>
      </c>
      <c r="H29" s="25">
        <v>1692</v>
      </c>
      <c r="I29" s="25">
        <v>1850</v>
      </c>
      <c r="J29" s="136">
        <v>2440</v>
      </c>
      <c r="K29" s="124">
        <v>2645</v>
      </c>
      <c r="L29" s="127">
        <v>1800</v>
      </c>
      <c r="M29" s="124">
        <v>1602</v>
      </c>
      <c r="N29" s="124">
        <v>1400</v>
      </c>
      <c r="O29" s="124">
        <v>1530</v>
      </c>
      <c r="P29" s="26">
        <f t="shared" si="0"/>
        <v>31859</v>
      </c>
    </row>
    <row r="30" spans="2:16" ht="14.1" customHeight="1" x14ac:dyDescent="0.25">
      <c r="B30" s="23">
        <v>24</v>
      </c>
      <c r="C30" s="27" t="s">
        <v>181</v>
      </c>
      <c r="D30" s="25">
        <v>1452</v>
      </c>
      <c r="E30" s="25">
        <v>1230</v>
      </c>
      <c r="F30" s="25">
        <v>605</v>
      </c>
      <c r="G30" s="25">
        <v>0</v>
      </c>
      <c r="H30" s="25">
        <v>475</v>
      </c>
      <c r="I30" s="25">
        <v>540</v>
      </c>
      <c r="J30" s="136">
        <v>632</v>
      </c>
      <c r="K30" s="124">
        <v>802</v>
      </c>
      <c r="L30" s="127">
        <v>865</v>
      </c>
      <c r="M30" s="124">
        <v>705</v>
      </c>
      <c r="N30" s="124">
        <v>675</v>
      </c>
      <c r="O30" s="124">
        <v>840</v>
      </c>
      <c r="P30" s="26">
        <f t="shared" si="0"/>
        <v>8821</v>
      </c>
    </row>
    <row r="31" spans="2:16" ht="14.1" customHeight="1" x14ac:dyDescent="0.25">
      <c r="B31" s="23">
        <v>25</v>
      </c>
      <c r="C31" s="27" t="s">
        <v>182</v>
      </c>
      <c r="D31" s="25">
        <v>1315</v>
      </c>
      <c r="E31" s="25">
        <v>1240</v>
      </c>
      <c r="F31" s="25">
        <v>482</v>
      </c>
      <c r="G31" s="25">
        <v>0</v>
      </c>
      <c r="H31" s="25">
        <v>525</v>
      </c>
      <c r="I31" s="25">
        <v>600</v>
      </c>
      <c r="J31" s="136">
        <v>800</v>
      </c>
      <c r="K31" s="124">
        <v>952</v>
      </c>
      <c r="L31" s="127">
        <v>925</v>
      </c>
      <c r="M31" s="124">
        <v>978</v>
      </c>
      <c r="N31" s="124">
        <v>850</v>
      </c>
      <c r="O31" s="124">
        <v>1165</v>
      </c>
      <c r="P31" s="26">
        <f t="shared" si="0"/>
        <v>9832</v>
      </c>
    </row>
    <row r="32" spans="2:16" ht="14.1" customHeight="1" x14ac:dyDescent="0.25">
      <c r="B32" s="23">
        <v>26</v>
      </c>
      <c r="C32" s="27" t="s">
        <v>183</v>
      </c>
      <c r="D32" s="25">
        <v>1475</v>
      </c>
      <c r="E32" s="25">
        <v>1020</v>
      </c>
      <c r="F32" s="25">
        <v>620</v>
      </c>
      <c r="G32" s="25">
        <v>0</v>
      </c>
      <c r="H32" s="25">
        <v>732</v>
      </c>
      <c r="I32" s="25">
        <v>790</v>
      </c>
      <c r="J32" s="136">
        <v>882</v>
      </c>
      <c r="K32" s="124">
        <v>1018</v>
      </c>
      <c r="L32" s="127">
        <v>885</v>
      </c>
      <c r="M32" s="124">
        <v>952</v>
      </c>
      <c r="N32" s="124">
        <v>700</v>
      </c>
      <c r="O32" s="124">
        <v>820</v>
      </c>
      <c r="P32" s="26">
        <f t="shared" si="0"/>
        <v>9894</v>
      </c>
    </row>
    <row r="33" spans="2:16" ht="14.1" customHeight="1" x14ac:dyDescent="0.25">
      <c r="B33" s="23">
        <v>27</v>
      </c>
      <c r="C33" s="30" t="s">
        <v>184</v>
      </c>
      <c r="D33" s="25">
        <v>2400</v>
      </c>
      <c r="E33" s="25">
        <v>2154</v>
      </c>
      <c r="F33" s="25">
        <v>976</v>
      </c>
      <c r="G33" s="25">
        <v>0</v>
      </c>
      <c r="H33" s="25">
        <v>0</v>
      </c>
      <c r="I33" s="25">
        <v>482</v>
      </c>
      <c r="J33" s="136">
        <v>540</v>
      </c>
      <c r="K33" s="124">
        <v>702</v>
      </c>
      <c r="L33" s="127">
        <v>650</v>
      </c>
      <c r="M33" s="124">
        <v>706</v>
      </c>
      <c r="N33" s="124">
        <v>665</v>
      </c>
      <c r="O33" s="124">
        <v>812</v>
      </c>
      <c r="P33" s="26">
        <f t="shared" si="0"/>
        <v>10087</v>
      </c>
    </row>
    <row r="34" spans="2:16" ht="14.1" customHeight="1" x14ac:dyDescent="0.25">
      <c r="B34" s="23">
        <v>28</v>
      </c>
      <c r="C34" s="30" t="s">
        <v>185</v>
      </c>
      <c r="D34" s="25">
        <v>3300</v>
      </c>
      <c r="E34" s="25">
        <v>3115</v>
      </c>
      <c r="F34" s="25">
        <v>1680</v>
      </c>
      <c r="G34" s="25">
        <v>0</v>
      </c>
      <c r="H34" s="25">
        <v>1760</v>
      </c>
      <c r="I34" s="25">
        <v>1800</v>
      </c>
      <c r="J34" s="136">
        <v>2100</v>
      </c>
      <c r="K34" s="124">
        <v>2390</v>
      </c>
      <c r="L34" s="127">
        <v>2426</v>
      </c>
      <c r="M34" s="124">
        <v>2725</v>
      </c>
      <c r="N34" s="124">
        <v>2530</v>
      </c>
      <c r="O34" s="124">
        <v>2728</v>
      </c>
      <c r="P34" s="26">
        <f t="shared" si="0"/>
        <v>26554</v>
      </c>
    </row>
    <row r="35" spans="2:16" ht="14.1" customHeight="1" x14ac:dyDescent="0.25">
      <c r="B35" s="23">
        <v>29</v>
      </c>
      <c r="C35" s="31" t="s">
        <v>186</v>
      </c>
      <c r="D35" s="25">
        <v>2350</v>
      </c>
      <c r="E35" s="28">
        <v>1868</v>
      </c>
      <c r="F35" s="28">
        <v>712</v>
      </c>
      <c r="G35" s="28">
        <v>0</v>
      </c>
      <c r="H35" s="28">
        <v>740</v>
      </c>
      <c r="I35" s="28">
        <v>806</v>
      </c>
      <c r="J35" s="136">
        <v>920</v>
      </c>
      <c r="K35" s="124">
        <v>1230</v>
      </c>
      <c r="L35" s="127">
        <v>1150</v>
      </c>
      <c r="M35" s="124">
        <v>1300</v>
      </c>
      <c r="N35" s="124">
        <v>1200</v>
      </c>
      <c r="O35" s="124">
        <v>1285</v>
      </c>
      <c r="P35" s="26">
        <f t="shared" si="0"/>
        <v>13561</v>
      </c>
    </row>
    <row r="36" spans="2:16" ht="14.1" customHeight="1" x14ac:dyDescent="0.25">
      <c r="B36" s="23">
        <v>30</v>
      </c>
      <c r="C36" s="31" t="s">
        <v>187</v>
      </c>
      <c r="D36" s="28">
        <v>1600</v>
      </c>
      <c r="E36" s="28">
        <v>1924</v>
      </c>
      <c r="F36" s="28">
        <v>635</v>
      </c>
      <c r="G36" s="28">
        <v>0</v>
      </c>
      <c r="H36" s="28">
        <v>720</v>
      </c>
      <c r="I36" s="28">
        <v>810</v>
      </c>
      <c r="J36" s="136">
        <v>1200</v>
      </c>
      <c r="K36" s="124">
        <v>1308</v>
      </c>
      <c r="L36" s="127">
        <v>864</v>
      </c>
      <c r="M36" s="124">
        <v>910</v>
      </c>
      <c r="N36" s="124">
        <v>765</v>
      </c>
      <c r="O36" s="124">
        <v>840</v>
      </c>
      <c r="P36" s="26">
        <f t="shared" si="0"/>
        <v>11576</v>
      </c>
    </row>
    <row r="37" spans="2:16" ht="14.1" customHeight="1" x14ac:dyDescent="0.25">
      <c r="B37" s="23">
        <v>31</v>
      </c>
      <c r="C37" s="31" t="s">
        <v>188</v>
      </c>
      <c r="D37" s="28">
        <v>1480</v>
      </c>
      <c r="E37" s="28">
        <v>1160</v>
      </c>
      <c r="F37" s="28">
        <v>484</v>
      </c>
      <c r="G37" s="28">
        <v>0</v>
      </c>
      <c r="H37" s="28">
        <v>502</v>
      </c>
      <c r="I37" s="28">
        <v>546</v>
      </c>
      <c r="J37" s="136">
        <v>600</v>
      </c>
      <c r="K37" s="124">
        <v>772</v>
      </c>
      <c r="L37" s="127">
        <v>710</v>
      </c>
      <c r="M37" s="124">
        <v>800</v>
      </c>
      <c r="N37" s="124">
        <v>820</v>
      </c>
      <c r="O37" s="124">
        <v>1018</v>
      </c>
      <c r="P37" s="26">
        <f t="shared" si="0"/>
        <v>8892</v>
      </c>
    </row>
    <row r="38" spans="2:16" ht="14.1" customHeight="1" x14ac:dyDescent="0.25">
      <c r="B38" s="23">
        <v>32</v>
      </c>
      <c r="C38" s="30" t="s">
        <v>189</v>
      </c>
      <c r="D38" s="28">
        <v>1360</v>
      </c>
      <c r="E38" s="25">
        <v>1100</v>
      </c>
      <c r="F38" s="25">
        <v>610</v>
      </c>
      <c r="G38" s="25">
        <v>0</v>
      </c>
      <c r="H38" s="25">
        <v>624</v>
      </c>
      <c r="I38" s="25">
        <v>675</v>
      </c>
      <c r="J38" s="136">
        <v>708</v>
      </c>
      <c r="K38" s="124">
        <v>756</v>
      </c>
      <c r="L38" s="127">
        <v>690</v>
      </c>
      <c r="M38" s="124">
        <v>768</v>
      </c>
      <c r="N38" s="124">
        <v>705</v>
      </c>
      <c r="O38" s="124">
        <v>852</v>
      </c>
      <c r="P38" s="26">
        <f t="shared" si="0"/>
        <v>8848</v>
      </c>
    </row>
    <row r="39" spans="2:16" ht="14.1" customHeight="1" x14ac:dyDescent="0.25">
      <c r="B39" s="23">
        <v>33</v>
      </c>
      <c r="C39" s="30" t="s">
        <v>190</v>
      </c>
      <c r="D39" s="25">
        <v>1400</v>
      </c>
      <c r="E39" s="25">
        <v>1310</v>
      </c>
      <c r="F39" s="25">
        <v>518</v>
      </c>
      <c r="G39" s="25">
        <v>0</v>
      </c>
      <c r="H39" s="25">
        <v>538</v>
      </c>
      <c r="I39" s="25">
        <v>601</v>
      </c>
      <c r="J39" s="136">
        <v>882</v>
      </c>
      <c r="K39" s="124">
        <v>1108</v>
      </c>
      <c r="L39" s="127">
        <v>903</v>
      </c>
      <c r="M39" s="124">
        <v>1042</v>
      </c>
      <c r="N39" s="124">
        <v>968</v>
      </c>
      <c r="O39" s="124">
        <v>1088</v>
      </c>
      <c r="P39" s="88">
        <f t="shared" si="0"/>
        <v>10358</v>
      </c>
    </row>
    <row r="40" spans="2:16" ht="14.1" customHeight="1" x14ac:dyDescent="0.25">
      <c r="B40" s="23">
        <v>34</v>
      </c>
      <c r="C40" s="147" t="s">
        <v>111</v>
      </c>
      <c r="D40" s="25">
        <v>828</v>
      </c>
      <c r="E40" s="25">
        <v>658</v>
      </c>
      <c r="F40" s="25">
        <v>0</v>
      </c>
      <c r="G40" s="25">
        <v>0</v>
      </c>
      <c r="H40" s="25">
        <v>0</v>
      </c>
      <c r="I40" s="25">
        <v>0</v>
      </c>
      <c r="J40" s="137">
        <v>197</v>
      </c>
      <c r="K40" s="124">
        <v>456</v>
      </c>
      <c r="L40" s="127">
        <v>352</v>
      </c>
      <c r="M40" s="128">
        <v>456</v>
      </c>
      <c r="N40" s="128">
        <v>506</v>
      </c>
      <c r="O40" s="128">
        <v>610</v>
      </c>
      <c r="P40" s="88">
        <f t="shared" si="0"/>
        <v>4063</v>
      </c>
    </row>
    <row r="41" spans="2:16" ht="14.1" customHeight="1" x14ac:dyDescent="0.25">
      <c r="B41" s="23">
        <v>35</v>
      </c>
      <c r="C41" s="30" t="s">
        <v>191</v>
      </c>
      <c r="D41" s="25">
        <v>317</v>
      </c>
      <c r="E41" s="25">
        <v>297</v>
      </c>
      <c r="F41" s="25">
        <v>310</v>
      </c>
      <c r="G41" s="25">
        <v>0</v>
      </c>
      <c r="H41" s="25">
        <v>190</v>
      </c>
      <c r="I41" s="25">
        <v>220</v>
      </c>
      <c r="J41" s="136">
        <v>262</v>
      </c>
      <c r="K41" s="124">
        <v>280</v>
      </c>
      <c r="L41" s="127">
        <v>328</v>
      </c>
      <c r="M41" s="124">
        <v>307</v>
      </c>
      <c r="N41" s="124">
        <v>315</v>
      </c>
      <c r="O41" s="124">
        <v>413</v>
      </c>
      <c r="P41" s="88">
        <f t="shared" si="0"/>
        <v>3239</v>
      </c>
    </row>
    <row r="42" spans="2:16" ht="14.1" customHeight="1" x14ac:dyDescent="0.25">
      <c r="B42" s="23">
        <v>36</v>
      </c>
      <c r="C42" s="30" t="s">
        <v>192</v>
      </c>
      <c r="D42" s="25">
        <v>2100</v>
      </c>
      <c r="E42" s="25">
        <v>1687</v>
      </c>
      <c r="F42" s="25">
        <v>734</v>
      </c>
      <c r="G42" s="25">
        <v>0</v>
      </c>
      <c r="H42" s="25">
        <v>345</v>
      </c>
      <c r="I42" s="25">
        <v>410</v>
      </c>
      <c r="J42" s="136">
        <v>525</v>
      </c>
      <c r="K42" s="124">
        <v>545</v>
      </c>
      <c r="L42" s="127">
        <v>468</v>
      </c>
      <c r="M42" s="124">
        <v>485</v>
      </c>
      <c r="N42" s="124">
        <v>512</v>
      </c>
      <c r="O42" s="124">
        <v>610</v>
      </c>
      <c r="P42" s="88">
        <f t="shared" si="0"/>
        <v>8421</v>
      </c>
    </row>
    <row r="43" spans="2:16" ht="14.1" customHeight="1" x14ac:dyDescent="0.25">
      <c r="B43" s="23">
        <v>37</v>
      </c>
      <c r="C43" s="30" t="s">
        <v>193</v>
      </c>
      <c r="D43" s="25">
        <v>4580</v>
      </c>
      <c r="E43" s="25">
        <v>5210</v>
      </c>
      <c r="F43" s="115">
        <v>2145</v>
      </c>
      <c r="G43" s="115">
        <v>0</v>
      </c>
      <c r="H43" s="115">
        <v>3126</v>
      </c>
      <c r="I43" s="115">
        <v>3200</v>
      </c>
      <c r="J43" s="136">
        <v>3462</v>
      </c>
      <c r="K43" s="124">
        <v>3586</v>
      </c>
      <c r="L43" s="127">
        <v>3250</v>
      </c>
      <c r="M43" s="124">
        <v>3650</v>
      </c>
      <c r="N43" s="124">
        <v>3700</v>
      </c>
      <c r="O43" s="124">
        <v>4200</v>
      </c>
      <c r="P43" s="88">
        <f t="shared" si="0"/>
        <v>40109</v>
      </c>
    </row>
    <row r="44" spans="2:16" ht="14.1" customHeight="1" x14ac:dyDescent="0.25">
      <c r="B44" s="23">
        <v>38</v>
      </c>
      <c r="C44" s="30" t="s">
        <v>194</v>
      </c>
      <c r="D44" s="25">
        <v>1824</v>
      </c>
      <c r="E44" s="25">
        <v>1600</v>
      </c>
      <c r="F44" s="25">
        <v>692</v>
      </c>
      <c r="G44" s="25">
        <v>0</v>
      </c>
      <c r="H44" s="25">
        <v>512</v>
      </c>
      <c r="I44" s="25">
        <v>540</v>
      </c>
      <c r="J44" s="136">
        <v>602</v>
      </c>
      <c r="K44" s="124">
        <v>710</v>
      </c>
      <c r="L44" s="127">
        <v>600</v>
      </c>
      <c r="M44" s="124">
        <v>782</v>
      </c>
      <c r="N44" s="124">
        <v>625</v>
      </c>
      <c r="O44" s="124">
        <v>765</v>
      </c>
      <c r="P44" s="88">
        <f t="shared" si="0"/>
        <v>9252</v>
      </c>
    </row>
    <row r="45" spans="2:16" ht="14.1" customHeight="1" x14ac:dyDescent="0.25">
      <c r="B45" s="23">
        <v>39</v>
      </c>
      <c r="C45" s="149" t="s">
        <v>195</v>
      </c>
      <c r="D45" s="25">
        <v>3200</v>
      </c>
      <c r="E45" s="25">
        <v>2351</v>
      </c>
      <c r="F45" s="25">
        <v>1520</v>
      </c>
      <c r="G45" s="25">
        <v>0</v>
      </c>
      <c r="H45" s="25">
        <v>0</v>
      </c>
      <c r="I45" s="25">
        <v>1600</v>
      </c>
      <c r="J45" s="136">
        <v>1822</v>
      </c>
      <c r="K45" s="124">
        <v>2120</v>
      </c>
      <c r="L45" s="127">
        <v>2300</v>
      </c>
      <c r="M45" s="124">
        <v>2405</v>
      </c>
      <c r="N45" s="124">
        <v>2100</v>
      </c>
      <c r="O45" s="124">
        <v>2250</v>
      </c>
      <c r="P45" s="88">
        <f t="shared" si="0"/>
        <v>21668</v>
      </c>
    </row>
    <row r="46" spans="2:16" ht="14.1" customHeight="1" x14ac:dyDescent="0.25">
      <c r="B46" s="23">
        <v>40</v>
      </c>
      <c r="C46" s="149" t="s">
        <v>196</v>
      </c>
      <c r="D46" s="25">
        <v>1854</v>
      </c>
      <c r="E46" s="25">
        <v>1120</v>
      </c>
      <c r="F46" s="115">
        <v>868</v>
      </c>
      <c r="G46" s="115">
        <v>0</v>
      </c>
      <c r="H46" s="115">
        <v>0</v>
      </c>
      <c r="I46" s="115">
        <v>1024</v>
      </c>
      <c r="J46" s="136">
        <v>1262</v>
      </c>
      <c r="K46" s="124">
        <v>1370</v>
      </c>
      <c r="L46" s="127">
        <v>1402</v>
      </c>
      <c r="M46" s="128">
        <v>1452</v>
      </c>
      <c r="N46" s="128">
        <v>1500</v>
      </c>
      <c r="O46" s="128">
        <v>1674</v>
      </c>
      <c r="P46" s="88">
        <f t="shared" si="0"/>
        <v>13526</v>
      </c>
    </row>
    <row r="47" spans="2:16" ht="14.1" customHeight="1" x14ac:dyDescent="0.25">
      <c r="B47" s="23">
        <v>41</v>
      </c>
      <c r="C47" s="30" t="s">
        <v>197</v>
      </c>
      <c r="D47" s="25">
        <v>3780</v>
      </c>
      <c r="E47" s="25">
        <v>3200</v>
      </c>
      <c r="F47" s="25">
        <v>1320</v>
      </c>
      <c r="G47" s="25">
        <v>0</v>
      </c>
      <c r="H47" s="25">
        <v>0</v>
      </c>
      <c r="I47" s="25">
        <v>1615</v>
      </c>
      <c r="J47" s="136">
        <v>2300</v>
      </c>
      <c r="K47" s="124">
        <v>2685</v>
      </c>
      <c r="L47" s="127">
        <v>2418</v>
      </c>
      <c r="M47" s="124">
        <v>2590</v>
      </c>
      <c r="N47" s="124">
        <v>2650</v>
      </c>
      <c r="O47" s="124">
        <v>2870</v>
      </c>
      <c r="P47" s="88">
        <f t="shared" si="0"/>
        <v>25428</v>
      </c>
    </row>
    <row r="48" spans="2:16" ht="14.1" customHeight="1" x14ac:dyDescent="0.25">
      <c r="B48" s="23">
        <v>42</v>
      </c>
      <c r="C48" s="30" t="s">
        <v>198</v>
      </c>
      <c r="D48" s="25">
        <v>2800</v>
      </c>
      <c r="E48" s="25">
        <v>2250</v>
      </c>
      <c r="F48" s="25">
        <v>550</v>
      </c>
      <c r="G48" s="25">
        <v>0</v>
      </c>
      <c r="H48" s="25">
        <v>610</v>
      </c>
      <c r="I48" s="25">
        <v>632</v>
      </c>
      <c r="J48" s="136">
        <v>862</v>
      </c>
      <c r="K48" s="124">
        <v>700</v>
      </c>
      <c r="L48" s="127">
        <v>732</v>
      </c>
      <c r="M48" s="124">
        <v>812</v>
      </c>
      <c r="N48" s="124">
        <v>920</v>
      </c>
      <c r="O48" s="124">
        <v>1225</v>
      </c>
      <c r="P48" s="88">
        <f t="shared" si="0"/>
        <v>12093</v>
      </c>
    </row>
    <row r="49" spans="2:16" ht="14.1" customHeight="1" x14ac:dyDescent="0.25">
      <c r="B49" s="23">
        <v>43</v>
      </c>
      <c r="C49" s="30" t="s">
        <v>202</v>
      </c>
      <c r="D49" s="25">
        <v>2470</v>
      </c>
      <c r="E49" s="25">
        <v>2300</v>
      </c>
      <c r="F49" s="25">
        <v>982</v>
      </c>
      <c r="G49" s="25">
        <v>0</v>
      </c>
      <c r="H49" s="25">
        <v>620</v>
      </c>
      <c r="I49" s="25">
        <v>700</v>
      </c>
      <c r="J49" s="136">
        <v>867</v>
      </c>
      <c r="K49" s="124">
        <v>920</v>
      </c>
      <c r="L49" s="127">
        <v>800</v>
      </c>
      <c r="M49" s="124">
        <v>812</v>
      </c>
      <c r="N49" s="124">
        <v>860</v>
      </c>
      <c r="O49" s="124">
        <v>920</v>
      </c>
      <c r="P49" s="88">
        <f t="shared" si="0"/>
        <v>12251</v>
      </c>
    </row>
    <row r="50" spans="2:16" ht="14.1" customHeight="1" x14ac:dyDescent="0.25">
      <c r="B50" s="23">
        <v>44</v>
      </c>
      <c r="C50" s="30" t="s">
        <v>199</v>
      </c>
      <c r="D50" s="25">
        <v>2150</v>
      </c>
      <c r="E50" s="25">
        <v>1895</v>
      </c>
      <c r="F50" s="25">
        <v>690</v>
      </c>
      <c r="G50" s="25">
        <v>0</v>
      </c>
      <c r="H50" s="25">
        <v>415</v>
      </c>
      <c r="I50" s="25">
        <v>485</v>
      </c>
      <c r="J50" s="136">
        <v>623</v>
      </c>
      <c r="K50" s="124">
        <v>702</v>
      </c>
      <c r="L50" s="127">
        <v>670</v>
      </c>
      <c r="M50" s="124">
        <v>726</v>
      </c>
      <c r="N50" s="124">
        <v>735</v>
      </c>
      <c r="O50" s="124">
        <v>808</v>
      </c>
      <c r="P50" s="88">
        <f t="shared" si="0"/>
        <v>9899</v>
      </c>
    </row>
    <row r="51" spans="2:16" ht="14.1" customHeight="1" x14ac:dyDescent="0.25">
      <c r="B51" s="23">
        <v>45</v>
      </c>
      <c r="C51" s="30" t="s">
        <v>248</v>
      </c>
      <c r="D51" s="25">
        <v>2652</v>
      </c>
      <c r="E51" s="25">
        <v>1982</v>
      </c>
      <c r="F51" s="25">
        <v>760</v>
      </c>
      <c r="G51" s="25">
        <v>0</v>
      </c>
      <c r="H51" s="25">
        <v>0</v>
      </c>
      <c r="I51" s="25">
        <v>0</v>
      </c>
      <c r="J51" s="136">
        <v>1325</v>
      </c>
      <c r="K51" s="124">
        <v>1400</v>
      </c>
      <c r="L51" s="127">
        <v>1230</v>
      </c>
      <c r="M51" s="128">
        <v>1268</v>
      </c>
      <c r="N51" s="128">
        <v>1525</v>
      </c>
      <c r="O51" s="128">
        <v>1800</v>
      </c>
      <c r="P51" s="88">
        <f t="shared" si="0"/>
        <v>13942</v>
      </c>
    </row>
    <row r="52" spans="2:16" ht="14.1" customHeight="1" x14ac:dyDescent="0.25">
      <c r="B52" s="23">
        <v>46</v>
      </c>
      <c r="C52" s="30" t="s">
        <v>200</v>
      </c>
      <c r="D52" s="25">
        <v>6780</v>
      </c>
      <c r="E52" s="25">
        <v>5350</v>
      </c>
      <c r="F52" s="25">
        <v>2650</v>
      </c>
      <c r="G52" s="25">
        <v>0</v>
      </c>
      <c r="H52" s="25">
        <v>0</v>
      </c>
      <c r="I52" s="25">
        <v>3200</v>
      </c>
      <c r="J52" s="136">
        <v>4362</v>
      </c>
      <c r="K52" s="124">
        <v>4872</v>
      </c>
      <c r="L52" s="127">
        <v>4520</v>
      </c>
      <c r="M52" s="124">
        <v>4652</v>
      </c>
      <c r="N52" s="124">
        <v>4530</v>
      </c>
      <c r="O52" s="124">
        <v>4850</v>
      </c>
      <c r="P52" s="88">
        <f t="shared" si="0"/>
        <v>45766</v>
      </c>
    </row>
    <row r="53" spans="2:16" ht="14.1" customHeight="1" x14ac:dyDescent="0.25">
      <c r="B53" s="23">
        <v>47</v>
      </c>
      <c r="C53" s="147" t="s">
        <v>201</v>
      </c>
      <c r="D53" s="25">
        <v>3425</v>
      </c>
      <c r="E53" s="25">
        <v>2692</v>
      </c>
      <c r="F53" s="25">
        <v>1265</v>
      </c>
      <c r="G53" s="25">
        <v>0</v>
      </c>
      <c r="H53" s="25">
        <v>0</v>
      </c>
      <c r="I53" s="25">
        <v>0</v>
      </c>
      <c r="J53" s="136">
        <v>0</v>
      </c>
      <c r="K53" s="124">
        <v>0</v>
      </c>
      <c r="L53" s="127">
        <v>0</v>
      </c>
      <c r="M53" s="124">
        <v>742</v>
      </c>
      <c r="N53" s="124">
        <v>815</v>
      </c>
      <c r="O53" s="124">
        <v>920</v>
      </c>
      <c r="P53" s="88">
        <f>D53+E53+F53+G53+H53+I53+J53+K53+L53+M53+N53+O53</f>
        <v>9859</v>
      </c>
    </row>
    <row r="54" spans="2:16" ht="14.1" customHeight="1" x14ac:dyDescent="0.25">
      <c r="B54" s="91">
        <v>48</v>
      </c>
      <c r="C54" s="93" t="s">
        <v>137</v>
      </c>
      <c r="D54" s="25">
        <v>320</v>
      </c>
      <c r="E54" s="25">
        <v>208</v>
      </c>
      <c r="F54" s="25">
        <v>0</v>
      </c>
      <c r="G54" s="25">
        <v>0</v>
      </c>
      <c r="H54" s="25">
        <v>0</v>
      </c>
      <c r="I54" s="25">
        <v>0</v>
      </c>
      <c r="J54" s="136">
        <v>185</v>
      </c>
      <c r="K54" s="124">
        <v>210</v>
      </c>
      <c r="L54" s="127">
        <v>192</v>
      </c>
      <c r="M54" s="124">
        <v>220</v>
      </c>
      <c r="N54" s="124">
        <v>205</v>
      </c>
      <c r="O54" s="124">
        <v>275</v>
      </c>
      <c r="P54" s="88">
        <f t="shared" ref="P54:P65" si="1">D54+E54+F54+G54+H54+I54+J54+K54+L54+M54+N54+O54</f>
        <v>1815</v>
      </c>
    </row>
    <row r="55" spans="2:16" ht="14.1" customHeight="1" x14ac:dyDescent="0.25">
      <c r="B55" s="91">
        <v>49</v>
      </c>
      <c r="C55" s="95" t="s">
        <v>211</v>
      </c>
      <c r="D55" s="96">
        <v>2320</v>
      </c>
      <c r="E55" s="96">
        <v>2250</v>
      </c>
      <c r="F55" s="116">
        <v>428</v>
      </c>
      <c r="G55" s="116">
        <v>0</v>
      </c>
      <c r="H55" s="116">
        <v>0</v>
      </c>
      <c r="I55" s="116">
        <v>520</v>
      </c>
      <c r="J55" s="136">
        <v>894</v>
      </c>
      <c r="K55" s="124">
        <v>1052</v>
      </c>
      <c r="L55" s="127">
        <v>808</v>
      </c>
      <c r="M55" s="124">
        <v>1135</v>
      </c>
      <c r="N55" s="124">
        <v>1200</v>
      </c>
      <c r="O55" s="124">
        <v>1367</v>
      </c>
      <c r="P55" s="88">
        <f t="shared" si="1"/>
        <v>11974</v>
      </c>
    </row>
    <row r="56" spans="2:16" ht="14.1" customHeight="1" x14ac:dyDescent="0.25">
      <c r="B56" s="91">
        <v>50</v>
      </c>
      <c r="C56" s="147" t="s">
        <v>207</v>
      </c>
      <c r="D56" s="25">
        <v>2810</v>
      </c>
      <c r="E56" s="25">
        <v>2540</v>
      </c>
      <c r="F56" s="115">
        <v>1254</v>
      </c>
      <c r="G56" s="115">
        <v>0</v>
      </c>
      <c r="H56" s="115">
        <v>0</v>
      </c>
      <c r="I56" s="115">
        <v>1423</v>
      </c>
      <c r="J56" s="136">
        <v>1610</v>
      </c>
      <c r="K56" s="124">
        <v>1690</v>
      </c>
      <c r="L56" s="127">
        <v>1512</v>
      </c>
      <c r="M56" s="128">
        <v>1600</v>
      </c>
      <c r="N56" s="128">
        <v>1485</v>
      </c>
      <c r="O56" s="128">
        <v>1725</v>
      </c>
      <c r="P56" s="88">
        <f t="shared" si="1"/>
        <v>17649</v>
      </c>
    </row>
    <row r="57" spans="2:16" ht="14.1" customHeight="1" x14ac:dyDescent="0.25">
      <c r="B57" s="91">
        <v>51</v>
      </c>
      <c r="C57" s="30" t="s">
        <v>209</v>
      </c>
      <c r="D57" s="25">
        <v>6284</v>
      </c>
      <c r="E57" s="25">
        <v>4218</v>
      </c>
      <c r="F57" s="25">
        <v>1850</v>
      </c>
      <c r="G57" s="25">
        <v>0</v>
      </c>
      <c r="H57" s="25">
        <v>418</v>
      </c>
      <c r="I57" s="25">
        <v>654</v>
      </c>
      <c r="J57" s="136">
        <v>1012</v>
      </c>
      <c r="K57" s="124">
        <v>1180</v>
      </c>
      <c r="L57" s="127">
        <v>965</v>
      </c>
      <c r="M57" s="124">
        <v>1098</v>
      </c>
      <c r="N57" s="124">
        <v>1150</v>
      </c>
      <c r="O57" s="124">
        <v>1265</v>
      </c>
      <c r="P57" s="88">
        <f t="shared" si="1"/>
        <v>20094</v>
      </c>
    </row>
    <row r="58" spans="2:16" ht="14.1" customHeight="1" x14ac:dyDescent="0.25">
      <c r="B58" s="91">
        <v>52</v>
      </c>
      <c r="C58" s="30" t="s">
        <v>210</v>
      </c>
      <c r="D58" s="25">
        <v>2815</v>
      </c>
      <c r="E58" s="25">
        <v>2361</v>
      </c>
      <c r="F58" s="25">
        <v>1150</v>
      </c>
      <c r="G58" s="25">
        <v>0</v>
      </c>
      <c r="H58" s="25">
        <v>0</v>
      </c>
      <c r="I58" s="25">
        <v>523</v>
      </c>
      <c r="J58" s="136">
        <v>762</v>
      </c>
      <c r="K58" s="124">
        <v>806</v>
      </c>
      <c r="L58" s="127">
        <v>660</v>
      </c>
      <c r="M58" s="124">
        <v>685</v>
      </c>
      <c r="N58" s="124">
        <v>482</v>
      </c>
      <c r="O58" s="124">
        <v>532</v>
      </c>
      <c r="P58" s="88">
        <f t="shared" si="1"/>
        <v>10776</v>
      </c>
    </row>
    <row r="59" spans="2:16" ht="14.1" customHeight="1" x14ac:dyDescent="0.25">
      <c r="B59" s="91">
        <v>53</v>
      </c>
      <c r="C59" s="97" t="s">
        <v>214</v>
      </c>
      <c r="D59" s="25">
        <v>6500</v>
      </c>
      <c r="E59" s="25">
        <v>5200</v>
      </c>
      <c r="F59" s="25">
        <v>3105</v>
      </c>
      <c r="G59" s="25">
        <v>0</v>
      </c>
      <c r="H59" s="25">
        <v>0</v>
      </c>
      <c r="I59" s="25">
        <v>2124</v>
      </c>
      <c r="J59" s="136">
        <v>2125</v>
      </c>
      <c r="K59" s="124">
        <v>2350</v>
      </c>
      <c r="L59" s="127">
        <v>1800</v>
      </c>
      <c r="M59" s="124">
        <v>1970</v>
      </c>
      <c r="N59" s="124">
        <v>2010</v>
      </c>
      <c r="O59" s="124">
        <v>2450</v>
      </c>
      <c r="P59" s="88">
        <f t="shared" si="1"/>
        <v>29634</v>
      </c>
    </row>
    <row r="60" spans="2:16" ht="14.1" customHeight="1" x14ac:dyDescent="0.25">
      <c r="B60" s="91">
        <v>54</v>
      </c>
      <c r="C60" s="97" t="s">
        <v>249</v>
      </c>
      <c r="D60" s="25">
        <v>2140</v>
      </c>
      <c r="E60" s="25">
        <v>2654</v>
      </c>
      <c r="F60" s="25">
        <v>1210</v>
      </c>
      <c r="G60" s="25">
        <v>0</v>
      </c>
      <c r="H60" s="25">
        <v>0</v>
      </c>
      <c r="I60" s="25">
        <v>1365</v>
      </c>
      <c r="J60" s="136">
        <v>1524</v>
      </c>
      <c r="K60" s="124">
        <v>1800</v>
      </c>
      <c r="L60" s="127">
        <v>1650</v>
      </c>
      <c r="M60" s="124">
        <v>1200</v>
      </c>
      <c r="N60" s="124">
        <v>850</v>
      </c>
      <c r="O60" s="124">
        <v>1128</v>
      </c>
      <c r="P60" s="26">
        <f t="shared" si="1"/>
        <v>15521</v>
      </c>
    </row>
    <row r="61" spans="2:16" ht="14.1" customHeight="1" x14ac:dyDescent="0.25">
      <c r="B61" s="91">
        <v>55</v>
      </c>
      <c r="C61" s="149" t="s">
        <v>229</v>
      </c>
      <c r="D61" s="25">
        <v>1624</v>
      </c>
      <c r="E61" s="25">
        <v>1420</v>
      </c>
      <c r="F61" s="96">
        <v>800</v>
      </c>
      <c r="G61" s="96">
        <v>0</v>
      </c>
      <c r="H61" s="96">
        <v>0</v>
      </c>
      <c r="I61" s="96">
        <v>1545</v>
      </c>
      <c r="J61" s="136">
        <v>1600</v>
      </c>
      <c r="K61" s="124">
        <v>2116</v>
      </c>
      <c r="L61" s="127">
        <v>2200</v>
      </c>
      <c r="M61" s="124">
        <v>2350</v>
      </c>
      <c r="N61" s="124">
        <v>2465</v>
      </c>
      <c r="O61" s="124">
        <v>15968</v>
      </c>
      <c r="P61" s="26">
        <f t="shared" si="1"/>
        <v>32088</v>
      </c>
    </row>
    <row r="62" spans="2:16" ht="14.1" customHeight="1" x14ac:dyDescent="0.25">
      <c r="B62" s="91">
        <v>56</v>
      </c>
      <c r="C62" s="97" t="s">
        <v>230</v>
      </c>
      <c r="D62" s="25">
        <v>3128</v>
      </c>
      <c r="E62" s="25">
        <v>3230</v>
      </c>
      <c r="F62" s="116">
        <v>1365</v>
      </c>
      <c r="G62" s="116">
        <v>0</v>
      </c>
      <c r="H62" s="116">
        <v>0</v>
      </c>
      <c r="I62" s="116">
        <v>2152</v>
      </c>
      <c r="J62" s="136">
        <v>2280</v>
      </c>
      <c r="K62" s="124">
        <v>2566</v>
      </c>
      <c r="L62" s="127">
        <v>2582</v>
      </c>
      <c r="M62" s="128">
        <v>2632</v>
      </c>
      <c r="N62" s="128">
        <v>2800</v>
      </c>
      <c r="O62" s="128">
        <v>3350</v>
      </c>
      <c r="P62" s="26">
        <f t="shared" si="1"/>
        <v>26085</v>
      </c>
    </row>
    <row r="63" spans="2:16" ht="14.1" customHeight="1" x14ac:dyDescent="0.25">
      <c r="B63" s="91">
        <v>57</v>
      </c>
      <c r="C63" s="97" t="s">
        <v>242</v>
      </c>
      <c r="D63" s="25">
        <v>1312</v>
      </c>
      <c r="E63" s="96">
        <v>968</v>
      </c>
      <c r="F63" s="96">
        <v>320</v>
      </c>
      <c r="G63" s="96">
        <v>0</v>
      </c>
      <c r="H63" s="96">
        <v>0</v>
      </c>
      <c r="I63" s="96">
        <v>0</v>
      </c>
      <c r="J63" s="136">
        <v>0</v>
      </c>
      <c r="K63" s="124">
        <v>0</v>
      </c>
      <c r="L63" s="127">
        <v>0</v>
      </c>
      <c r="M63" s="124">
        <v>0</v>
      </c>
      <c r="N63" s="124">
        <v>0</v>
      </c>
      <c r="O63" s="124">
        <v>0</v>
      </c>
      <c r="P63" s="26">
        <f t="shared" si="1"/>
        <v>2600</v>
      </c>
    </row>
    <row r="64" spans="2:16" ht="14.1" customHeight="1" x14ac:dyDescent="0.25">
      <c r="B64" s="91">
        <v>58</v>
      </c>
      <c r="C64" s="97" t="s">
        <v>231</v>
      </c>
      <c r="D64" s="25">
        <v>3162</v>
      </c>
      <c r="E64" s="96">
        <v>2675</v>
      </c>
      <c r="F64" s="96">
        <v>1425</v>
      </c>
      <c r="G64" s="96">
        <v>0</v>
      </c>
      <c r="H64" s="116">
        <v>0</v>
      </c>
      <c r="I64" s="116">
        <v>1582</v>
      </c>
      <c r="J64" s="136">
        <v>1600</v>
      </c>
      <c r="K64" s="124">
        <v>1813</v>
      </c>
      <c r="L64" s="127">
        <v>1710</v>
      </c>
      <c r="M64" s="124">
        <v>1820</v>
      </c>
      <c r="N64" s="124">
        <v>2100</v>
      </c>
      <c r="O64" s="124">
        <v>2310</v>
      </c>
      <c r="P64" s="26">
        <f t="shared" si="1"/>
        <v>20197</v>
      </c>
    </row>
    <row r="65" spans="2:24" ht="14.1" customHeight="1" x14ac:dyDescent="0.25">
      <c r="B65" s="91">
        <v>59</v>
      </c>
      <c r="C65" s="97" t="s">
        <v>234</v>
      </c>
      <c r="D65" s="25">
        <v>1856</v>
      </c>
      <c r="E65" s="96">
        <v>1750</v>
      </c>
      <c r="F65" s="96">
        <v>528</v>
      </c>
      <c r="G65" s="96">
        <v>0</v>
      </c>
      <c r="H65" s="116">
        <v>0</v>
      </c>
      <c r="I65" s="116">
        <v>826</v>
      </c>
      <c r="J65" s="136">
        <v>925</v>
      </c>
      <c r="K65" s="124">
        <v>1150</v>
      </c>
      <c r="L65" s="127">
        <v>1230</v>
      </c>
      <c r="M65" s="124">
        <v>1265</v>
      </c>
      <c r="N65" s="124">
        <v>1120</v>
      </c>
      <c r="O65" s="124">
        <v>1420</v>
      </c>
      <c r="P65" s="26">
        <f t="shared" si="1"/>
        <v>12070</v>
      </c>
    </row>
    <row r="66" spans="2:24" ht="14.1" customHeight="1" x14ac:dyDescent="0.25">
      <c r="B66" s="91">
        <v>60</v>
      </c>
      <c r="C66" s="148" t="s">
        <v>235</v>
      </c>
      <c r="D66" s="25">
        <v>850</v>
      </c>
      <c r="E66" s="96">
        <v>710</v>
      </c>
      <c r="F66" s="96">
        <v>285</v>
      </c>
      <c r="G66" s="96">
        <v>0</v>
      </c>
      <c r="H66" s="116">
        <v>0</v>
      </c>
      <c r="I66" s="116">
        <v>360</v>
      </c>
      <c r="J66" s="136">
        <v>412</v>
      </c>
      <c r="K66" s="124">
        <v>460</v>
      </c>
      <c r="L66" s="127">
        <v>275</v>
      </c>
      <c r="M66" s="124">
        <v>322</v>
      </c>
      <c r="N66" s="124">
        <v>408</v>
      </c>
      <c r="O66" s="124">
        <v>502</v>
      </c>
      <c r="P66" s="26">
        <f>D66+E66+F66+G66+H66+I66+J66+K66+L66+M66+N66+O66</f>
        <v>4584</v>
      </c>
    </row>
    <row r="67" spans="2:24" ht="14.1" customHeight="1" x14ac:dyDescent="0.25">
      <c r="B67" s="23">
        <v>61</v>
      </c>
      <c r="C67" s="97" t="s">
        <v>241</v>
      </c>
      <c r="D67" s="25">
        <v>1695</v>
      </c>
      <c r="E67" s="96">
        <v>1400</v>
      </c>
      <c r="F67" s="96">
        <v>645</v>
      </c>
      <c r="G67" s="96">
        <v>0</v>
      </c>
      <c r="H67" s="116">
        <v>0</v>
      </c>
      <c r="I67" s="116">
        <v>760</v>
      </c>
      <c r="J67" s="136">
        <v>862</v>
      </c>
      <c r="K67" s="124">
        <v>1100</v>
      </c>
      <c r="L67" s="127">
        <v>908</v>
      </c>
      <c r="M67" s="124">
        <v>1232</v>
      </c>
      <c r="N67" s="124">
        <v>1320</v>
      </c>
      <c r="O67" s="124">
        <v>1520</v>
      </c>
      <c r="P67" s="26">
        <f t="shared" ref="P67:P70" si="2">D67+E67+F67+G67+H67+I67+J67+K67+L67+M67+N67+O67</f>
        <v>11442</v>
      </c>
    </row>
    <row r="68" spans="2:24" ht="14.1" customHeight="1" x14ac:dyDescent="0.25">
      <c r="B68" s="91">
        <v>62</v>
      </c>
      <c r="C68" s="97" t="s">
        <v>243</v>
      </c>
      <c r="D68" s="25">
        <v>2058</v>
      </c>
      <c r="E68" s="96">
        <v>1856</v>
      </c>
      <c r="F68" s="96">
        <v>1020</v>
      </c>
      <c r="G68" s="96">
        <v>0</v>
      </c>
      <c r="H68" s="116">
        <v>860</v>
      </c>
      <c r="I68" s="116">
        <v>1085</v>
      </c>
      <c r="J68" s="136">
        <v>1310</v>
      </c>
      <c r="K68" s="124">
        <v>1428</v>
      </c>
      <c r="L68" s="127">
        <v>1524</v>
      </c>
      <c r="M68" s="124">
        <v>1862</v>
      </c>
      <c r="N68" s="124">
        <v>1635</v>
      </c>
      <c r="O68" s="124">
        <v>1730</v>
      </c>
      <c r="P68" s="26">
        <f t="shared" si="2"/>
        <v>16368</v>
      </c>
    </row>
    <row r="69" spans="2:24" ht="14.1" customHeight="1" x14ac:dyDescent="0.25">
      <c r="B69" s="91">
        <v>63</v>
      </c>
      <c r="C69" s="97" t="s">
        <v>244</v>
      </c>
      <c r="D69" s="25">
        <v>1452</v>
      </c>
      <c r="E69" s="96">
        <v>1200</v>
      </c>
      <c r="F69" s="96">
        <v>532</v>
      </c>
      <c r="G69" s="96">
        <v>0</v>
      </c>
      <c r="H69" s="116">
        <v>0</v>
      </c>
      <c r="I69" s="116">
        <v>670</v>
      </c>
      <c r="J69" s="136">
        <v>682</v>
      </c>
      <c r="K69" s="124">
        <v>780</v>
      </c>
      <c r="L69" s="127">
        <v>805</v>
      </c>
      <c r="M69" s="124">
        <v>826</v>
      </c>
      <c r="N69" s="124">
        <v>720</v>
      </c>
      <c r="O69" s="124">
        <v>802</v>
      </c>
      <c r="P69" s="26">
        <f t="shared" si="2"/>
        <v>8469</v>
      </c>
    </row>
    <row r="70" spans="2:24" ht="14.1" customHeight="1" x14ac:dyDescent="0.25">
      <c r="B70" s="23">
        <v>64</v>
      </c>
      <c r="C70" s="97" t="s">
        <v>245</v>
      </c>
      <c r="D70" s="25">
        <v>1520</v>
      </c>
      <c r="E70" s="96">
        <v>1682</v>
      </c>
      <c r="F70" s="96">
        <v>760</v>
      </c>
      <c r="G70" s="96">
        <v>0</v>
      </c>
      <c r="H70" s="116">
        <v>0</v>
      </c>
      <c r="I70" s="116">
        <v>820</v>
      </c>
      <c r="J70" s="136">
        <v>902</v>
      </c>
      <c r="K70" s="124">
        <v>1205</v>
      </c>
      <c r="L70" s="127">
        <v>915</v>
      </c>
      <c r="M70" s="124">
        <v>982</v>
      </c>
      <c r="N70" s="124">
        <v>1102</v>
      </c>
      <c r="O70" s="124">
        <v>1240</v>
      </c>
      <c r="P70" s="26">
        <f t="shared" si="2"/>
        <v>11128</v>
      </c>
    </row>
    <row r="71" spans="2:24" ht="14.1" customHeight="1" thickBot="1" x14ac:dyDescent="0.3">
      <c r="B71" s="102"/>
      <c r="C71" s="103"/>
      <c r="D71" s="28"/>
      <c r="E71" s="94"/>
      <c r="F71" s="94"/>
      <c r="G71" s="94"/>
      <c r="H71" s="94"/>
      <c r="I71" s="104"/>
      <c r="J71" s="94"/>
      <c r="K71" s="94"/>
      <c r="L71" s="94"/>
      <c r="M71" s="94"/>
      <c r="N71" s="94"/>
      <c r="O71" s="94"/>
      <c r="P71" s="105"/>
    </row>
    <row r="72" spans="2:24" ht="15" customHeight="1" thickBot="1" x14ac:dyDescent="0.3">
      <c r="B72" s="106"/>
      <c r="C72" s="107" t="s">
        <v>87</v>
      </c>
      <c r="D72" s="108">
        <f t="shared" ref="D72:O72" si="3">SUM(D7:D71)</f>
        <v>169122</v>
      </c>
      <c r="E72" s="108">
        <f t="shared" si="3"/>
        <v>147405</v>
      </c>
      <c r="F72" s="108">
        <f t="shared" si="3"/>
        <v>64090</v>
      </c>
      <c r="G72" s="108">
        <f t="shared" si="3"/>
        <v>0</v>
      </c>
      <c r="H72" s="109">
        <f t="shared" si="3"/>
        <v>34286</v>
      </c>
      <c r="I72" s="109">
        <f t="shared" si="3"/>
        <v>63284</v>
      </c>
      <c r="J72" s="108">
        <f t="shared" si="3"/>
        <v>76247</v>
      </c>
      <c r="K72" s="108">
        <f t="shared" si="3"/>
        <v>91444</v>
      </c>
      <c r="L72" s="108">
        <f t="shared" si="3"/>
        <v>82231</v>
      </c>
      <c r="M72" s="108">
        <f t="shared" si="3"/>
        <v>88130</v>
      </c>
      <c r="N72" s="108">
        <f t="shared" si="3"/>
        <v>86517</v>
      </c>
      <c r="O72" s="108">
        <f t="shared" si="3"/>
        <v>108847</v>
      </c>
      <c r="P72" s="108">
        <f>SUM(P7:P71)</f>
        <v>1011603</v>
      </c>
    </row>
    <row r="74" spans="2:24" ht="12.95" customHeight="1" x14ac:dyDescent="0.2">
      <c r="D74" s="122" t="s">
        <v>129</v>
      </c>
      <c r="L74" s="122"/>
      <c r="M74" s="122" t="s">
        <v>251</v>
      </c>
      <c r="X74" s="89"/>
    </row>
    <row r="75" spans="2:24" ht="12.95" customHeight="1" x14ac:dyDescent="0.2">
      <c r="D75" s="122" t="s">
        <v>130</v>
      </c>
      <c r="L75" s="122"/>
      <c r="M75" s="122" t="s">
        <v>204</v>
      </c>
      <c r="X75" s="89"/>
    </row>
    <row r="76" spans="2:24" ht="12.95" customHeight="1" x14ac:dyDescent="0.2">
      <c r="D76" s="122" t="s">
        <v>203</v>
      </c>
      <c r="L76" s="122"/>
      <c r="M76" s="122" t="s">
        <v>203</v>
      </c>
      <c r="X76" s="89"/>
    </row>
    <row r="77" spans="2:24" ht="12.95" customHeight="1" x14ac:dyDescent="0.2">
      <c r="D77" s="122" t="s">
        <v>125</v>
      </c>
      <c r="L77" s="122"/>
      <c r="M77" s="122" t="s">
        <v>125</v>
      </c>
      <c r="X77" s="89"/>
    </row>
    <row r="78" spans="2:24" ht="12.95" customHeight="1" x14ac:dyDescent="0.2">
      <c r="D78" s="122"/>
      <c r="L78" s="122"/>
      <c r="M78" s="122"/>
      <c r="X78" s="89"/>
    </row>
    <row r="79" spans="2:24" ht="12.95" customHeight="1" x14ac:dyDescent="0.2">
      <c r="D79" s="122"/>
      <c r="L79" s="122"/>
      <c r="M79" s="122"/>
      <c r="X79" s="89"/>
    </row>
    <row r="80" spans="2:24" ht="12.95" customHeight="1" x14ac:dyDescent="0.2">
      <c r="D80" s="121" t="s">
        <v>131</v>
      </c>
      <c r="L80" s="121"/>
      <c r="M80" s="121" t="s">
        <v>126</v>
      </c>
      <c r="X80" s="90"/>
    </row>
    <row r="81" spans="4:24" ht="12.95" customHeight="1" x14ac:dyDescent="0.2">
      <c r="D81" s="122" t="s">
        <v>215</v>
      </c>
      <c r="L81" s="122"/>
      <c r="M81" s="122" t="s">
        <v>127</v>
      </c>
      <c r="X81" s="89"/>
    </row>
    <row r="82" spans="4:24" ht="12.95" customHeight="1" x14ac:dyDescent="0.2">
      <c r="D82" s="122" t="s">
        <v>132</v>
      </c>
      <c r="L82" s="122"/>
      <c r="M82" s="122" t="s">
        <v>128</v>
      </c>
      <c r="X82" s="89"/>
    </row>
  </sheetData>
  <mergeCells count="5">
    <mergeCell ref="B1:P1"/>
    <mergeCell ref="B2:P2"/>
    <mergeCell ref="B3:P3"/>
    <mergeCell ref="B5:B6"/>
    <mergeCell ref="P5:P6"/>
  </mergeCells>
  <pageMargins left="1.31" right="0.7" top="0.5" bottom="0.75" header="0.3" footer="0.3"/>
  <pageSetup paperSize="5" scale="90" orientation="landscape" horizontalDpi="4294967293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opLeftCell="B4" zoomScale="90" zoomScaleNormal="90" zoomScaleSheetLayoutView="87" workbookViewId="0">
      <selection activeCell="E22" sqref="E22:I22"/>
    </sheetView>
  </sheetViews>
  <sheetFormatPr defaultRowHeight="12.75" x14ac:dyDescent="0.2"/>
  <cols>
    <col min="1" max="1" width="28.140625" hidden="1" customWidth="1"/>
    <col min="2" max="2" width="23.85546875" customWidth="1"/>
    <col min="3" max="3" width="4.7109375" customWidth="1"/>
    <col min="4" max="4" width="16.140625" customWidth="1"/>
    <col min="5" max="5" width="11.85546875" customWidth="1"/>
    <col min="6" max="6" width="10.7109375" customWidth="1"/>
    <col min="7" max="7" width="12.7109375" customWidth="1"/>
    <col min="8" max="8" width="11.7109375" customWidth="1"/>
    <col min="9" max="9" width="15.42578125" customWidth="1"/>
    <col min="10" max="10" width="17.7109375" customWidth="1"/>
    <col min="11" max="11" width="9.85546875" customWidth="1"/>
    <col min="13" max="13" width="0.28515625" customWidth="1"/>
    <col min="14" max="14" width="0.5703125" customWidth="1"/>
  </cols>
  <sheetData>
    <row r="1" spans="3:11" x14ac:dyDescent="0.2">
      <c r="C1" s="197" t="s">
        <v>95</v>
      </c>
      <c r="D1" s="197"/>
      <c r="E1" s="197"/>
      <c r="F1" s="197"/>
      <c r="G1" s="197"/>
      <c r="H1" s="197"/>
      <c r="I1" s="197"/>
    </row>
    <row r="2" spans="3:11" x14ac:dyDescent="0.2">
      <c r="C2" s="197" t="s">
        <v>101</v>
      </c>
      <c r="D2" s="197"/>
      <c r="E2" s="197"/>
      <c r="F2" s="197"/>
      <c r="G2" s="197"/>
      <c r="H2" s="197"/>
      <c r="I2" s="197"/>
    </row>
    <row r="3" spans="3:11" x14ac:dyDescent="0.2">
      <c r="C3" s="197" t="s">
        <v>238</v>
      </c>
      <c r="D3" s="197"/>
      <c r="E3" s="197"/>
      <c r="F3" s="197"/>
      <c r="G3" s="197"/>
      <c r="H3" s="197"/>
      <c r="I3" s="197"/>
    </row>
    <row r="4" spans="3:11" ht="13.5" thickBot="1" x14ac:dyDescent="0.25"/>
    <row r="5" spans="3:11" ht="20.100000000000001" customHeight="1" x14ac:dyDescent="0.2">
      <c r="C5" s="198" t="s">
        <v>0</v>
      </c>
      <c r="D5" s="199" t="s">
        <v>96</v>
      </c>
      <c r="E5" s="199" t="s">
        <v>34</v>
      </c>
      <c r="F5" s="199"/>
      <c r="G5" s="199" t="s">
        <v>97</v>
      </c>
      <c r="H5" s="199"/>
      <c r="I5" s="64" t="s">
        <v>98</v>
      </c>
      <c r="J5" s="63"/>
      <c r="K5" s="63"/>
    </row>
    <row r="6" spans="3:11" ht="20.100000000000001" customHeight="1" thickBot="1" x14ac:dyDescent="0.25">
      <c r="C6" s="195"/>
      <c r="D6" s="196"/>
      <c r="E6" s="80" t="s">
        <v>102</v>
      </c>
      <c r="F6" s="80" t="s">
        <v>103</v>
      </c>
      <c r="G6" s="80" t="s">
        <v>102</v>
      </c>
      <c r="H6" s="80" t="s">
        <v>103</v>
      </c>
      <c r="I6" s="65" t="s">
        <v>102</v>
      </c>
    </row>
    <row r="7" spans="3:11" ht="20.100000000000001" customHeight="1" x14ac:dyDescent="0.2">
      <c r="C7" s="83">
        <v>1</v>
      </c>
      <c r="D7" s="68" t="s">
        <v>99</v>
      </c>
      <c r="E7" s="69">
        <f>(Hotel!D64)</f>
        <v>25176</v>
      </c>
      <c r="F7" s="69">
        <f>(Hotel!E64)</f>
        <v>9</v>
      </c>
      <c r="G7" s="69">
        <f>OBJEK!D75</f>
        <v>209176</v>
      </c>
      <c r="H7" s="69">
        <f>(OBJEK!E75)</f>
        <v>16</v>
      </c>
      <c r="I7" s="70">
        <f>('Rumah Makan'!D72)</f>
        <v>169122</v>
      </c>
      <c r="J7" s="62"/>
      <c r="K7" s="62"/>
    </row>
    <row r="8" spans="3:11" ht="20.100000000000001" customHeight="1" x14ac:dyDescent="0.2">
      <c r="C8" s="84">
        <v>2</v>
      </c>
      <c r="D8" s="66" t="s">
        <v>100</v>
      </c>
      <c r="E8" s="67">
        <f>(Hotel!F64)</f>
        <v>25776</v>
      </c>
      <c r="F8" s="67">
        <f>(Hotel!G64)</f>
        <v>5</v>
      </c>
      <c r="G8" s="67">
        <f>(OBJEK!F75)</f>
        <v>115862</v>
      </c>
      <c r="H8" s="67">
        <f>(OBJEK!G75)</f>
        <v>5</v>
      </c>
      <c r="I8" s="71">
        <f>('Rumah Makan'!E72)</f>
        <v>147405</v>
      </c>
      <c r="J8" s="62"/>
      <c r="K8" s="62"/>
    </row>
    <row r="9" spans="3:11" ht="20.100000000000001" customHeight="1" x14ac:dyDescent="0.2">
      <c r="C9" s="84">
        <v>3</v>
      </c>
      <c r="D9" s="66" t="s">
        <v>77</v>
      </c>
      <c r="E9" s="67">
        <f>(Hotel!H64)</f>
        <v>15081</v>
      </c>
      <c r="F9" s="67">
        <f>(Hotel!I64)</f>
        <v>7</v>
      </c>
      <c r="G9" s="67">
        <f>(OBJEK!H75)</f>
        <v>53440</v>
      </c>
      <c r="H9" s="67">
        <f>(OBJEK!I75)</f>
        <v>4</v>
      </c>
      <c r="I9" s="71">
        <f>('Rumah Makan'!F72)</f>
        <v>64090</v>
      </c>
      <c r="J9" s="62"/>
      <c r="K9" s="62"/>
    </row>
    <row r="10" spans="3:11" ht="20.100000000000001" customHeight="1" x14ac:dyDescent="0.2">
      <c r="C10" s="84">
        <v>4</v>
      </c>
      <c r="D10" s="66" t="s">
        <v>78</v>
      </c>
      <c r="E10" s="67">
        <f>(Hotel!J64)</f>
        <v>0</v>
      </c>
      <c r="F10" s="67">
        <f>(Hotel!K64)</f>
        <v>0</v>
      </c>
      <c r="G10" s="67">
        <f>(OBJEK!J75)</f>
        <v>0</v>
      </c>
      <c r="H10" s="67">
        <f>(OBJEK!K75)</f>
        <v>0</v>
      </c>
      <c r="I10" s="71">
        <f>('Rumah Makan'!G72)</f>
        <v>0</v>
      </c>
      <c r="J10" s="62"/>
      <c r="K10" s="62"/>
    </row>
    <row r="11" spans="3:11" ht="20.100000000000001" customHeight="1" x14ac:dyDescent="0.2">
      <c r="C11" s="84">
        <v>5</v>
      </c>
      <c r="D11" s="66" t="s">
        <v>79</v>
      </c>
      <c r="E11" s="67">
        <f>(Hotel!L64)</f>
        <v>3323</v>
      </c>
      <c r="F11" s="67">
        <f>(Hotel!M64)</f>
        <v>0</v>
      </c>
      <c r="G11" s="67">
        <f>(OBJEK!L75)</f>
        <v>0</v>
      </c>
      <c r="H11" s="67">
        <f>(OBJEK!M75)</f>
        <v>0</v>
      </c>
      <c r="I11" s="71">
        <f>('Rumah Makan'!H72)</f>
        <v>34286</v>
      </c>
      <c r="J11" s="62"/>
      <c r="K11" s="62"/>
    </row>
    <row r="12" spans="3:11" ht="20.100000000000001" customHeight="1" x14ac:dyDescent="0.2">
      <c r="C12" s="84">
        <v>6</v>
      </c>
      <c r="D12" s="66" t="s">
        <v>80</v>
      </c>
      <c r="E12" s="67">
        <f>(Hotel!N64)</f>
        <v>7501</v>
      </c>
      <c r="F12" s="67">
        <f>(Hotel!O64)</f>
        <v>0</v>
      </c>
      <c r="G12" s="67">
        <f>(OBJEK!N75)</f>
        <v>23552</v>
      </c>
      <c r="H12" s="67">
        <f>(OBJEK!O75)</f>
        <v>0</v>
      </c>
      <c r="I12" s="71">
        <f>('Rumah Makan'!I72)</f>
        <v>63284</v>
      </c>
      <c r="J12" s="62"/>
      <c r="K12" s="62"/>
    </row>
    <row r="13" spans="3:11" ht="20.100000000000001" customHeight="1" x14ac:dyDescent="0.2">
      <c r="C13" s="84">
        <v>7</v>
      </c>
      <c r="D13" s="66" t="s">
        <v>81</v>
      </c>
      <c r="E13" s="67">
        <f>(Hotel!P64)</f>
        <v>17737</v>
      </c>
      <c r="F13" s="67">
        <f>(Hotel!Q64)</f>
        <v>0</v>
      </c>
      <c r="G13" s="67">
        <f>(OBJEK!P75)</f>
        <v>122053</v>
      </c>
      <c r="H13" s="67">
        <f>(OBJEK!Q75)</f>
        <v>0</v>
      </c>
      <c r="I13" s="71">
        <f>('Rumah Makan'!J72)</f>
        <v>76247</v>
      </c>
      <c r="J13" s="62"/>
      <c r="K13" s="62"/>
    </row>
    <row r="14" spans="3:11" ht="20.100000000000001" customHeight="1" x14ac:dyDescent="0.2">
      <c r="C14" s="84">
        <v>8</v>
      </c>
      <c r="D14" s="66" t="s">
        <v>82</v>
      </c>
      <c r="E14" s="67">
        <f>(Hotel!R64)</f>
        <v>20491</v>
      </c>
      <c r="F14" s="67">
        <f>(Hotel!S64)</f>
        <v>0</v>
      </c>
      <c r="G14" s="67">
        <f>(OBJEK!R75)</f>
        <v>180100</v>
      </c>
      <c r="H14" s="67">
        <f>(OBJEK!S75)</f>
        <v>0</v>
      </c>
      <c r="I14" s="71">
        <f>('Rumah Makan'!K72)</f>
        <v>91444</v>
      </c>
      <c r="J14" s="62"/>
      <c r="K14" s="62"/>
    </row>
    <row r="15" spans="3:11" ht="20.100000000000001" customHeight="1" x14ac:dyDescent="0.2">
      <c r="C15" s="84">
        <v>9</v>
      </c>
      <c r="D15" s="66" t="s">
        <v>83</v>
      </c>
      <c r="E15" s="67">
        <f>(Hotel!T64)</f>
        <v>19041</v>
      </c>
      <c r="F15" s="67">
        <f>(Hotel!U64)</f>
        <v>0</v>
      </c>
      <c r="G15" s="67">
        <f>(OBJEK!T75)</f>
        <v>128873</v>
      </c>
      <c r="H15" s="67">
        <f>(OBJEK!U75)</f>
        <v>0</v>
      </c>
      <c r="I15" s="71">
        <f>('Rumah Makan'!L72)</f>
        <v>82231</v>
      </c>
      <c r="J15" s="62"/>
      <c r="K15" s="62"/>
    </row>
    <row r="16" spans="3:11" ht="20.100000000000001" customHeight="1" x14ac:dyDescent="0.2">
      <c r="C16" s="84">
        <v>10</v>
      </c>
      <c r="D16" s="66" t="s">
        <v>84</v>
      </c>
      <c r="E16" s="67">
        <f>(Hotel!V64)</f>
        <v>19158</v>
      </c>
      <c r="F16" s="67">
        <f>(Hotel!W64)</f>
        <v>1</v>
      </c>
      <c r="G16" s="67">
        <f>(OBJEK!V75)</f>
        <v>141576</v>
      </c>
      <c r="H16" s="67">
        <f>(OBJEK!W75)</f>
        <v>0</v>
      </c>
      <c r="I16" s="71">
        <f>('Rumah Makan'!M72)</f>
        <v>88130</v>
      </c>
      <c r="J16" s="62"/>
      <c r="K16" s="62"/>
    </row>
    <row r="17" spans="3:11" ht="20.100000000000001" customHeight="1" x14ac:dyDescent="0.2">
      <c r="C17" s="84">
        <v>11</v>
      </c>
      <c r="D17" s="66" t="s">
        <v>104</v>
      </c>
      <c r="E17" s="67">
        <f>(Hotel!X64)</f>
        <v>21835</v>
      </c>
      <c r="F17" s="67">
        <f>(Hotel!Y64)</f>
        <v>0</v>
      </c>
      <c r="G17" s="67">
        <f>(OBJEK!X75)</f>
        <v>146647</v>
      </c>
      <c r="H17" s="67">
        <f>(OBJEK!Y75)</f>
        <v>2</v>
      </c>
      <c r="I17" s="71">
        <f>('Rumah Makan'!N72)</f>
        <v>86517</v>
      </c>
      <c r="J17" s="62"/>
      <c r="K17" s="62"/>
    </row>
    <row r="18" spans="3:11" ht="20.100000000000001" customHeight="1" x14ac:dyDescent="0.2">
      <c r="C18" s="84">
        <v>12</v>
      </c>
      <c r="D18" s="66" t="s">
        <v>86</v>
      </c>
      <c r="E18" s="67">
        <f>(Hotel!Z64)</f>
        <v>23400</v>
      </c>
      <c r="F18" s="67">
        <f>(Hotel!AA64)</f>
        <v>0</v>
      </c>
      <c r="G18" s="67">
        <f>(OBJEK!Z75)</f>
        <v>149268</v>
      </c>
      <c r="H18" s="67">
        <f>(OBJEK!AA75)</f>
        <v>0</v>
      </c>
      <c r="I18" s="71">
        <f>('Rumah Makan'!O72)</f>
        <v>108847</v>
      </c>
      <c r="J18" s="62"/>
      <c r="K18" s="62"/>
    </row>
    <row r="19" spans="3:11" ht="24" customHeight="1" thickBot="1" x14ac:dyDescent="0.25">
      <c r="C19" s="195" t="s">
        <v>87</v>
      </c>
      <c r="D19" s="196"/>
      <c r="E19" s="75">
        <f>SUM(E7:E18)</f>
        <v>198519</v>
      </c>
      <c r="F19" s="75">
        <f t="shared" ref="F19:I19" si="0">SUM(F7:F18)</f>
        <v>22</v>
      </c>
      <c r="G19" s="75">
        <f>SUM(G7:G18)</f>
        <v>1270547</v>
      </c>
      <c r="H19" s="75">
        <f t="shared" si="0"/>
        <v>27</v>
      </c>
      <c r="I19" s="82">
        <f t="shared" si="0"/>
        <v>1011603</v>
      </c>
    </row>
    <row r="20" spans="3:11" ht="21" customHeight="1" thickBot="1" x14ac:dyDescent="0.25">
      <c r="C20" s="200" t="s">
        <v>105</v>
      </c>
      <c r="D20" s="203"/>
      <c r="E20" s="207">
        <f>E19+F19</f>
        <v>198541</v>
      </c>
      <c r="F20" s="201"/>
      <c r="G20" s="207">
        <f>G19+H19</f>
        <v>1270574</v>
      </c>
      <c r="H20" s="201"/>
      <c r="I20" s="76">
        <f>I19</f>
        <v>1011603</v>
      </c>
    </row>
    <row r="21" spans="3:11" ht="23.25" customHeight="1" thickBot="1" x14ac:dyDescent="0.25">
      <c r="C21" s="200" t="s">
        <v>106</v>
      </c>
      <c r="D21" s="201"/>
      <c r="E21" s="202">
        <f>E20+G20+I20</f>
        <v>2480718</v>
      </c>
      <c r="F21" s="203"/>
      <c r="G21" s="203"/>
      <c r="H21" s="203"/>
      <c r="I21" s="204"/>
    </row>
    <row r="22" spans="3:11" s="77" customFormat="1" ht="43.5" customHeight="1" thickBot="1" x14ac:dyDescent="0.25">
      <c r="C22" s="205" t="s">
        <v>107</v>
      </c>
      <c r="D22" s="206"/>
      <c r="E22" s="202">
        <f>E21/956234*100</f>
        <v>259.42583091586368</v>
      </c>
      <c r="F22" s="203"/>
      <c r="G22" s="203"/>
      <c r="H22" s="203"/>
      <c r="I22" s="204"/>
    </row>
    <row r="23" spans="3:11" s="77" customFormat="1" x14ac:dyDescent="0.2"/>
    <row r="24" spans="3:11" s="77" customFormat="1" x14ac:dyDescent="0.2">
      <c r="I24" s="78">
        <f>E19+G19+I19</f>
        <v>2480669</v>
      </c>
    </row>
  </sheetData>
  <mergeCells count="15">
    <mergeCell ref="C21:D21"/>
    <mergeCell ref="E21:I21"/>
    <mergeCell ref="C22:D22"/>
    <mergeCell ref="E22:I22"/>
    <mergeCell ref="C20:D20"/>
    <mergeCell ref="E20:F20"/>
    <mergeCell ref="G20:H20"/>
    <mergeCell ref="C19:D19"/>
    <mergeCell ref="C1:I1"/>
    <mergeCell ref="C2:I2"/>
    <mergeCell ref="C3:I3"/>
    <mergeCell ref="C5:C6"/>
    <mergeCell ref="D5:D6"/>
    <mergeCell ref="E5:F5"/>
    <mergeCell ref="G5:H5"/>
  </mergeCells>
  <pageMargins left="0.70866141732283505" right="0.70866141732283505" top="0.74803149606299202" bottom="0.74803149606299202" header="0.31496062992126" footer="0.31496062992126"/>
  <pageSetup paperSize="9" orientation="landscape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I41"/>
  <sheetViews>
    <sheetView workbookViewId="0">
      <selection activeCell="H34" sqref="H34"/>
    </sheetView>
  </sheetViews>
  <sheetFormatPr defaultRowHeight="12.75" x14ac:dyDescent="0.2"/>
  <cols>
    <col min="8" max="8" width="9.140625" style="142"/>
  </cols>
  <sheetData>
    <row r="1" spans="6:9" x14ac:dyDescent="0.2">
      <c r="I1" s="142" t="s">
        <v>247</v>
      </c>
    </row>
    <row r="2" spans="6:9" x14ac:dyDescent="0.2">
      <c r="I2" s="142"/>
    </row>
    <row r="3" spans="6:9" x14ac:dyDescent="0.2">
      <c r="F3">
        <v>1</v>
      </c>
      <c r="H3" s="143">
        <v>20</v>
      </c>
      <c r="I3" s="142"/>
    </row>
    <row r="4" spans="6:9" x14ac:dyDescent="0.2">
      <c r="F4">
        <v>2</v>
      </c>
      <c r="H4" s="143">
        <v>19</v>
      </c>
      <c r="I4" s="142"/>
    </row>
    <row r="5" spans="6:9" x14ac:dyDescent="0.2">
      <c r="F5">
        <v>3</v>
      </c>
      <c r="H5" s="143">
        <v>16</v>
      </c>
      <c r="I5" s="142"/>
    </row>
    <row r="6" spans="6:9" x14ac:dyDescent="0.2">
      <c r="F6">
        <v>4</v>
      </c>
      <c r="H6" s="143">
        <v>14</v>
      </c>
      <c r="I6" s="142"/>
    </row>
    <row r="7" spans="6:9" x14ac:dyDescent="0.2">
      <c r="F7">
        <v>5</v>
      </c>
      <c r="H7" s="143">
        <v>49</v>
      </c>
      <c r="I7" s="142"/>
    </row>
    <row r="8" spans="6:9" x14ac:dyDescent="0.2">
      <c r="F8">
        <v>6</v>
      </c>
      <c r="H8" s="143">
        <v>60</v>
      </c>
      <c r="I8" s="142"/>
    </row>
    <row r="9" spans="6:9" x14ac:dyDescent="0.2">
      <c r="F9">
        <v>7</v>
      </c>
      <c r="H9" s="143">
        <v>19</v>
      </c>
      <c r="I9" s="142"/>
    </row>
    <row r="10" spans="6:9" x14ac:dyDescent="0.2">
      <c r="F10">
        <v>8</v>
      </c>
      <c r="H10" s="143">
        <v>27</v>
      </c>
      <c r="I10" s="142"/>
    </row>
    <row r="11" spans="6:9" x14ac:dyDescent="0.2">
      <c r="F11">
        <v>9</v>
      </c>
      <c r="H11" s="143">
        <v>18</v>
      </c>
      <c r="I11" s="142"/>
    </row>
    <row r="12" spans="6:9" x14ac:dyDescent="0.2">
      <c r="F12">
        <v>10</v>
      </c>
      <c r="H12" s="143">
        <v>21</v>
      </c>
      <c r="I12" s="142"/>
    </row>
    <row r="13" spans="6:9" x14ac:dyDescent="0.2">
      <c r="F13">
        <v>11</v>
      </c>
      <c r="H13" s="143">
        <v>20</v>
      </c>
      <c r="I13" s="142"/>
    </row>
    <row r="14" spans="6:9" x14ac:dyDescent="0.2">
      <c r="F14">
        <v>12</v>
      </c>
      <c r="H14" s="143">
        <v>45</v>
      </c>
      <c r="I14" s="142"/>
    </row>
    <row r="15" spans="6:9" x14ac:dyDescent="0.2">
      <c r="F15">
        <v>13</v>
      </c>
      <c r="H15" s="143">
        <v>50</v>
      </c>
      <c r="I15" s="142"/>
    </row>
    <row r="16" spans="6:9" x14ac:dyDescent="0.2">
      <c r="F16">
        <v>14</v>
      </c>
      <c r="H16" s="143">
        <v>20</v>
      </c>
      <c r="I16" s="142"/>
    </row>
    <row r="17" spans="6:9" x14ac:dyDescent="0.2">
      <c r="F17">
        <v>15</v>
      </c>
      <c r="H17" s="143">
        <v>18</v>
      </c>
      <c r="I17" s="142"/>
    </row>
    <row r="18" spans="6:9" x14ac:dyDescent="0.2">
      <c r="F18">
        <v>16</v>
      </c>
      <c r="H18" s="143">
        <v>17</v>
      </c>
      <c r="I18" s="142"/>
    </row>
    <row r="19" spans="6:9" x14ac:dyDescent="0.2">
      <c r="F19">
        <v>17</v>
      </c>
      <c r="H19" s="143">
        <v>22</v>
      </c>
      <c r="I19" s="142"/>
    </row>
    <row r="20" spans="6:9" x14ac:dyDescent="0.2">
      <c r="F20">
        <v>18</v>
      </c>
      <c r="H20" s="143">
        <v>30</v>
      </c>
      <c r="I20" s="142"/>
    </row>
    <row r="21" spans="6:9" x14ac:dyDescent="0.2">
      <c r="F21">
        <v>19</v>
      </c>
      <c r="H21" s="143">
        <v>63</v>
      </c>
      <c r="I21" s="142"/>
    </row>
    <row r="22" spans="6:9" x14ac:dyDescent="0.2">
      <c r="F22">
        <v>20</v>
      </c>
      <c r="H22" s="143">
        <v>71</v>
      </c>
      <c r="I22" s="142"/>
    </row>
    <row r="23" spans="6:9" x14ac:dyDescent="0.2">
      <c r="F23">
        <v>21</v>
      </c>
      <c r="H23" s="143">
        <v>20</v>
      </c>
      <c r="I23" s="142"/>
    </row>
    <row r="24" spans="6:9" x14ac:dyDescent="0.2">
      <c r="F24">
        <v>22</v>
      </c>
      <c r="H24" s="143">
        <v>21</v>
      </c>
      <c r="I24" s="142"/>
    </row>
    <row r="25" spans="6:9" x14ac:dyDescent="0.2">
      <c r="F25">
        <v>23</v>
      </c>
      <c r="H25" s="143">
        <v>19</v>
      </c>
      <c r="I25" s="142"/>
    </row>
    <row r="26" spans="6:9" x14ac:dyDescent="0.2">
      <c r="F26">
        <v>24</v>
      </c>
      <c r="H26" s="143">
        <v>17</v>
      </c>
      <c r="I26" s="142"/>
    </row>
    <row r="27" spans="6:9" x14ac:dyDescent="0.2">
      <c r="F27">
        <v>25</v>
      </c>
      <c r="H27" s="143">
        <v>70</v>
      </c>
      <c r="I27" s="142"/>
    </row>
    <row r="28" spans="6:9" x14ac:dyDescent="0.2">
      <c r="F28">
        <v>26</v>
      </c>
      <c r="H28" s="143">
        <v>41</v>
      </c>
      <c r="I28" s="142"/>
    </row>
    <row r="29" spans="6:9" x14ac:dyDescent="0.2">
      <c r="F29">
        <v>27</v>
      </c>
      <c r="H29" s="143">
        <v>40</v>
      </c>
      <c r="I29" s="142"/>
    </row>
    <row r="30" spans="6:9" x14ac:dyDescent="0.2">
      <c r="F30">
        <v>28</v>
      </c>
      <c r="H30" s="143">
        <v>22</v>
      </c>
      <c r="I30" s="142"/>
    </row>
    <row r="31" spans="6:9" x14ac:dyDescent="0.2">
      <c r="F31">
        <v>29</v>
      </c>
      <c r="H31" s="143">
        <v>27</v>
      </c>
      <c r="I31" s="142"/>
    </row>
    <row r="32" spans="6:9" x14ac:dyDescent="0.2">
      <c r="F32">
        <v>30</v>
      </c>
      <c r="H32" s="143">
        <v>19</v>
      </c>
      <c r="I32" s="142"/>
    </row>
    <row r="33" spans="6:9" x14ac:dyDescent="0.2">
      <c r="F33">
        <v>31</v>
      </c>
      <c r="H33" s="143">
        <v>19</v>
      </c>
      <c r="I33" s="142"/>
    </row>
    <row r="34" spans="6:9" x14ac:dyDescent="0.2">
      <c r="H34" s="143"/>
      <c r="I34" s="142"/>
    </row>
    <row r="35" spans="6:9" x14ac:dyDescent="0.2">
      <c r="H35" s="143"/>
      <c r="I35" s="142"/>
    </row>
    <row r="36" spans="6:9" x14ac:dyDescent="0.2">
      <c r="H36" s="143"/>
      <c r="I36" s="142"/>
    </row>
    <row r="37" spans="6:9" x14ac:dyDescent="0.2">
      <c r="H37" s="143"/>
      <c r="I37" s="142"/>
    </row>
    <row r="38" spans="6:9" x14ac:dyDescent="0.2">
      <c r="H38" s="143">
        <f>SUM(H3:H35)</f>
        <v>934</v>
      </c>
      <c r="I38" s="142">
        <f>SUM(I2:I35)</f>
        <v>0</v>
      </c>
    </row>
    <row r="39" spans="6:9" x14ac:dyDescent="0.2">
      <c r="I39" s="142"/>
    </row>
    <row r="40" spans="6:9" x14ac:dyDescent="0.2">
      <c r="I40" s="142"/>
    </row>
    <row r="41" spans="6:9" x14ac:dyDescent="0.2">
      <c r="I41" s="14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Hotel</vt:lpstr>
      <vt:lpstr>OBJEK</vt:lpstr>
      <vt:lpstr>Rumah Makan</vt:lpstr>
      <vt:lpstr>Rekap</vt:lpstr>
      <vt:lpstr>Sheet2</vt:lpstr>
      <vt:lpstr>Hotel!Print_Area</vt:lpstr>
    </vt:vector>
  </TitlesOfParts>
  <Company>Student</Company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Black</dc:creator>
  <cp:lastModifiedBy>ASUS</cp:lastModifiedBy>
  <cp:revision/>
  <cp:lastPrinted>2021-01-25T03:36:47Z</cp:lastPrinted>
  <dcterms:created xsi:type="dcterms:W3CDTF">2009-11-17T14:58:14Z</dcterms:created>
  <dcterms:modified xsi:type="dcterms:W3CDTF">2021-01-26T04:25:26Z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1033-6.3.0.1731</vt:lpwstr>
  </property>
</Properties>
</file>